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681D859E-BBBE-4E1F-8316-66617446EAF0}" xr6:coauthVersionLast="47" xr6:coauthVersionMax="47" xr10:uidLastSave="{00000000-0000-0000-0000-000000000000}"/>
  <bookViews>
    <workbookView xWindow="-120" yWindow="-120" windowWidth="29040" windowHeight="15840" tabRatio="932" activeTab="1" xr2:uid="{00000000-000D-0000-FFFF-FFFF00000000}"/>
  </bookViews>
  <sheets>
    <sheet name="DATOS DEL ACUEDUCTO" sheetId="10" r:id="rId1"/>
    <sheet name="CALIDAD" sheetId="9" r:id="rId2"/>
    <sheet name="ANALISIS FISICO-QUIMICO" sheetId="8" r:id="rId3"/>
    <sheet name="CONSUMO DE SUSTANCIAS" sheetId="6" r:id="rId4"/>
    <sheet name="PRODUCCION DE AGUA" sheetId="7" r:id="rId5"/>
    <sheet name="OPERACION Y MANTENIMIENTO" sheetId="3" r:id="rId6"/>
    <sheet name="AGUA RESIDUALES" sheetId="4" r:id="rId7"/>
    <sheet name="INGENIERIA" sheetId="5" r:id="rId8"/>
    <sheet name="COMERCIAL" sheetId="2" r:id="rId9"/>
    <sheet name="CATASTRO" sheetId="1" r:id="rId10"/>
  </sheets>
  <externalReferences>
    <externalReference r:id="rId11"/>
  </externalReferences>
  <definedNames>
    <definedName name="_xlnm.Print_Area" localSheetId="6">'AGUA RESIDUALES'!$A$1:$N$70</definedName>
    <definedName name="_xlnm.Print_Area" localSheetId="2">'ANALISIS FISICO-QUIMICO'!$A$1:$N$152</definedName>
    <definedName name="_xlnm.Print_Area" localSheetId="1">CALIDAD!$B$1:$O$149</definedName>
    <definedName name="_xlnm.Print_Area" localSheetId="9">CATASTRO!$A$1:$L$57</definedName>
    <definedName name="_xlnm.Print_Area" localSheetId="8">COMERCIAL!$A$1:$Q$48</definedName>
    <definedName name="_xlnm.Print_Area" localSheetId="3">'CONSUMO DE SUSTANCIAS'!$A$1:$I$48</definedName>
    <definedName name="_xlnm.Print_Area" localSheetId="7">INGENIERIA!$A$1:$N$48</definedName>
    <definedName name="_xlnm.Print_Area" localSheetId="5">'OPERACION Y MANTENIMIENTO'!$A$1:$S$73</definedName>
    <definedName name="_xlnm.Print_Area" localSheetId="4">'PRODUCCION DE AGUA'!$A$1:$O$31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2" l="1"/>
  <c r="E17" i="2"/>
  <c r="E16" i="2"/>
  <c r="E85" i="8" l="1"/>
  <c r="E84" i="8"/>
  <c r="E83" i="8"/>
  <c r="E82" i="8"/>
  <c r="E24" i="10"/>
  <c r="E17" i="10"/>
  <c r="E16" i="10"/>
  <c r="E18" i="10"/>
  <c r="Q69" i="3" l="1"/>
  <c r="Q70" i="3"/>
  <c r="Q71" i="3"/>
  <c r="Q72" i="3"/>
  <c r="Q57" i="3" l="1"/>
  <c r="Q52" i="3"/>
  <c r="Q51" i="3"/>
  <c r="Q53" i="3" l="1"/>
  <c r="Q54" i="3"/>
  <c r="Q55" i="3"/>
  <c r="Q56" i="3"/>
  <c r="Q58" i="3"/>
  <c r="Q59" i="3"/>
  <c r="Q60" i="3"/>
  <c r="Q61" i="3"/>
  <c r="Q62" i="3"/>
  <c r="D82" i="8"/>
  <c r="D85" i="8"/>
  <c r="D84" i="8"/>
  <c r="D83" i="8"/>
  <c r="E5" i="10" l="1"/>
  <c r="D16" i="2" l="1"/>
  <c r="C16" i="2"/>
  <c r="D18" i="2"/>
  <c r="D17" i="2"/>
  <c r="E11" i="5"/>
  <c r="E12" i="5"/>
  <c r="C18" i="2"/>
  <c r="C85" i="8"/>
  <c r="E21" i="10"/>
  <c r="E22" i="10"/>
  <c r="F8" i="7" l="1"/>
  <c r="Q42" i="3"/>
  <c r="P8" i="3"/>
  <c r="Q43" i="3"/>
  <c r="Q44" i="3"/>
  <c r="Q45" i="3"/>
  <c r="Q46" i="3"/>
  <c r="Q47" i="3"/>
  <c r="Q48" i="3"/>
  <c r="Q49" i="3"/>
  <c r="Q50" i="3"/>
  <c r="P9" i="3"/>
  <c r="P10" i="3"/>
  <c r="C17" i="2" l="1"/>
  <c r="F14" i="4" l="1"/>
  <c r="Q68" i="3"/>
  <c r="Q63" i="3"/>
  <c r="F16" i="2" l="1"/>
  <c r="F18" i="4" l="1"/>
  <c r="F12" i="1"/>
  <c r="F7" i="1"/>
  <c r="L7" i="1"/>
  <c r="B24" i="10" l="1"/>
  <c r="D24" i="10"/>
  <c r="C24" i="10"/>
  <c r="E23" i="10"/>
  <c r="E20" i="10"/>
  <c r="E19" i="10"/>
  <c r="E15" i="10"/>
  <c r="E14" i="10"/>
  <c r="E13" i="10"/>
  <c r="E12" i="10"/>
  <c r="E11" i="10"/>
  <c r="E10" i="10"/>
  <c r="E9" i="10"/>
  <c r="E8" i="10"/>
  <c r="E7" i="10"/>
  <c r="E6" i="10"/>
  <c r="C84" i="8" l="1"/>
  <c r="C83" i="8"/>
  <c r="C82" i="8"/>
  <c r="Q67" i="3"/>
  <c r="Q66" i="3"/>
  <c r="Q65" i="3"/>
  <c r="Q64" i="3"/>
  <c r="F17" i="4"/>
  <c r="F16" i="4"/>
  <c r="F15" i="4"/>
  <c r="F13" i="4"/>
  <c r="F12" i="4"/>
  <c r="F11" i="4"/>
  <c r="F10" i="4"/>
  <c r="F9" i="4"/>
  <c r="F8" i="4"/>
  <c r="F7" i="4"/>
  <c r="F18" i="2"/>
  <c r="F17" i="2"/>
  <c r="F15" i="2"/>
  <c r="F14" i="2"/>
  <c r="F13" i="2"/>
  <c r="F12" i="2"/>
  <c r="F11" i="2"/>
  <c r="E8" i="2"/>
  <c r="F16" i="1"/>
  <c r="F15" i="1"/>
  <c r="L14" i="1"/>
  <c r="F14" i="1"/>
  <c r="L13" i="1"/>
  <c r="F13" i="1"/>
  <c r="L12" i="1"/>
  <c r="L11" i="1"/>
  <c r="F11" i="1"/>
  <c r="L10" i="1"/>
  <c r="F10" i="1"/>
  <c r="L9" i="1"/>
  <c r="F9" i="1"/>
  <c r="L8" i="1"/>
  <c r="F8" i="1"/>
  <c r="F10" i="2"/>
  <c r="C8" i="2"/>
  <c r="F9" i="2"/>
  <c r="D8" i="2"/>
  <c r="F8" i="2" l="1"/>
</calcChain>
</file>

<file path=xl/sharedStrings.xml><?xml version="1.0" encoding="utf-8"?>
<sst xmlns="http://schemas.openxmlformats.org/spreadsheetml/2006/main" count="635" uniqueCount="198">
  <si>
    <t>Estadística del Departamento de Catastro</t>
  </si>
  <si>
    <t>Cant. De Trabajos Realizados</t>
  </si>
  <si>
    <t>Promedio</t>
  </si>
  <si>
    <t>CANTIDAD DE MANZANAS</t>
  </si>
  <si>
    <t xml:space="preserve">MANZANAS RE-MEDIDAS </t>
  </si>
  <si>
    <t>PREDIOS VISITADOS</t>
  </si>
  <si>
    <t>MANZANAS MEDIDAS NUEVAS</t>
  </si>
  <si>
    <t>CONTRATOS VERIFICADOS</t>
  </si>
  <si>
    <t>PROPIEDADES CENSADAS</t>
  </si>
  <si>
    <t>PRESUNTOS CLANDESTINOS</t>
  </si>
  <si>
    <t>PROPIEDADES REMARCADAS</t>
  </si>
  <si>
    <t>CARTAS A PREDIOS CERRADOS</t>
  </si>
  <si>
    <t>CÓDIGOS CORREGIDOS</t>
  </si>
  <si>
    <t>SOLARES</t>
  </si>
  <si>
    <t>LOCALIZACIÓN DE CÓDIGO A PEDIDO</t>
  </si>
  <si>
    <t>CONSTRUCCIONES</t>
  </si>
  <si>
    <t>CASOS DE DOBLES CONTRATOS DEPURADOS</t>
  </si>
  <si>
    <t>VOLVER A   VISITAR/ INCOMPLETAS</t>
  </si>
  <si>
    <t>CONTRATOS NUEVOS SEVICIO AL CLIENTE</t>
  </si>
  <si>
    <t>EDIFICACIONES</t>
  </si>
  <si>
    <t>METROS</t>
  </si>
  <si>
    <t>Estadística del Departamento Comercial 2021</t>
  </si>
  <si>
    <t xml:space="preserve">Indicador                      </t>
  </si>
  <si>
    <t>Eficiencia de Recaudo</t>
  </si>
  <si>
    <t>Facturación</t>
  </si>
  <si>
    <t>Recaudación</t>
  </si>
  <si>
    <t xml:space="preserve">Clientes medidos </t>
  </si>
  <si>
    <t xml:space="preserve">Clientes no medidos </t>
  </si>
  <si>
    <t>Clientes especiales</t>
  </si>
  <si>
    <t>Sin datos</t>
  </si>
  <si>
    <t>Clientes con alcantarillado</t>
  </si>
  <si>
    <t>Cobertura de Micromedición</t>
  </si>
  <si>
    <t>Micromedidores Instalados Funcionando</t>
  </si>
  <si>
    <t>Total de Clientes activos</t>
  </si>
  <si>
    <t>Estadística del Departamento de Ingeniería 2021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</si>
  <si>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</si>
  <si>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</si>
  <si>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</si>
  <si>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</si>
  <si>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</si>
  <si>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</si>
  <si>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>Desatascos de redes principales</t>
  </si>
  <si>
    <t>Desatascos de acometidas domiciliarias</t>
  </si>
  <si>
    <t>Desatascos de acometidas multi-domiciliarias</t>
  </si>
  <si>
    <t>Reparación de acometida domiciliarias</t>
  </si>
  <si>
    <t>Reparación de acometida multidomiciliarias</t>
  </si>
  <si>
    <t>Reparación de la red de alcantarillado</t>
  </si>
  <si>
    <t>Reparación de registro</t>
  </si>
  <si>
    <t>Limpieza de registros de Inspección</t>
  </si>
  <si>
    <r>
      <t xml:space="preserve">Sustitución de tubería H.S por PVC </t>
    </r>
    <r>
      <rPr>
        <sz val="12"/>
        <rFont val="Times New Roman"/>
        <family val="1"/>
      </rPr>
      <t>Ø 4" (Pies)</t>
    </r>
  </si>
  <si>
    <r>
      <t xml:space="preserve">Sustitución de tubería H.S por PVC </t>
    </r>
    <r>
      <rPr>
        <sz val="12"/>
        <rFont val="Times New Roman"/>
        <family val="1"/>
      </rPr>
      <t>Ø 6" (Pies)</t>
    </r>
  </si>
  <si>
    <r>
      <t xml:space="preserve">Sustitución de tubería H.S por PVC </t>
    </r>
    <r>
      <rPr>
        <sz val="12"/>
        <rFont val="Times New Roman"/>
        <family val="1"/>
      </rPr>
      <t>Ø 8" (Pies)</t>
    </r>
  </si>
  <si>
    <t xml:space="preserve">                                                                                         </t>
  </si>
  <si>
    <t xml:space="preserve">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</si>
  <si>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</si>
  <si>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</si>
  <si>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</si>
  <si>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</si>
  <si>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</si>
  <si>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</si>
  <si>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</si>
  <si>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</si>
  <si>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Válvulas</t>
  </si>
  <si>
    <t>Rep. Valv.</t>
  </si>
  <si>
    <t>Tubos</t>
  </si>
  <si>
    <t>Juntas PVC</t>
  </si>
  <si>
    <t>Juntas HG</t>
  </si>
  <si>
    <t>Clanes</t>
  </si>
  <si>
    <t xml:space="preserve">Promedio </t>
  </si>
  <si>
    <t>CONSUMO  DE SUSTANCIAS QUÍMICAS EN LOS ACUEDUCTOS DE CORAAMOCA 2021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</si>
  <si>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</si>
  <si>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</si>
  <si>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</si>
  <si>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</si>
  <si>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</si>
  <si>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</si>
  <si>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</si>
  <si>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</si>
  <si>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</si>
  <si>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</si>
  <si>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</si>
  <si>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</si>
  <si>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</si>
  <si>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</si>
  <si>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</si>
  <si>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</si>
  <si>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</si>
  <si>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</si>
  <si>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</si>
  <si>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</si>
  <si>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</si>
  <si>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</si>
  <si>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</si>
  <si>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</si>
  <si>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</si>
  <si>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</si>
  <si>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</si>
  <si>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</si>
  <si>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</si>
  <si>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</si>
  <si>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</si>
  <si>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</si>
  <si>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</si>
  <si>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</si>
  <si>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C.R en redes (0.2-0.8 p.p.m)</t>
  </si>
  <si>
    <t>Promedio Turbidez (0-5 NTU) en redes.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</si>
  <si>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</si>
  <si>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</si>
  <si>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</si>
  <si>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</si>
  <si>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</si>
  <si>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Multiple Juan López</t>
  </si>
  <si>
    <t>ac. multiple</t>
  </si>
  <si>
    <t>Múltiple Las Lagunas</t>
  </si>
  <si>
    <t>ac. Multiple</t>
  </si>
  <si>
    <t>Multiple San Víctor</t>
  </si>
  <si>
    <t>Reparadero</t>
  </si>
  <si>
    <t>Moquita</t>
  </si>
  <si>
    <t>Arroyo</t>
  </si>
  <si>
    <t>Villa Trina</t>
  </si>
  <si>
    <t>Rio</t>
  </si>
  <si>
    <t>Cayetano  Germosen</t>
  </si>
  <si>
    <t>Pozo</t>
  </si>
  <si>
    <t>La Guama</t>
  </si>
  <si>
    <t>Villa Progreso</t>
  </si>
  <si>
    <t>Carril</t>
  </si>
  <si>
    <t>Calle Del Rio</t>
  </si>
  <si>
    <t>Jamao Al Norte</t>
  </si>
  <si>
    <t>Gaspar Hernandez</t>
  </si>
  <si>
    <t>Veragua</t>
  </si>
  <si>
    <t>Batey</t>
  </si>
  <si>
    <t>Análisis Planta Potabilizadora La Dura</t>
  </si>
  <si>
    <t>Análisis</t>
  </si>
  <si>
    <t>LS</t>
  </si>
  <si>
    <t>LI</t>
  </si>
  <si>
    <t xml:space="preserve"> Turbidez  en redes.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</si>
  <si>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</si>
  <si>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</si>
  <si>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</si>
  <si>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</si>
  <si>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</si>
  <si>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</si>
  <si>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</si>
  <si>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</si>
  <si>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</si>
  <si>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</si>
  <si>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</si>
  <si>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 xml:space="preserve">Muestras programadas </t>
  </si>
  <si>
    <t># de Muestra Sembradas</t>
  </si>
  <si>
    <t># de Tubos sembrados</t>
  </si>
  <si>
    <t># de tubos Coliformestermotolerable</t>
  </si>
  <si>
    <t>N°. De Tubos Coliformes Fecales</t>
  </si>
  <si>
    <t>% IP   (&gt; 95%)</t>
  </si>
  <si>
    <t xml:space="preserve">% de Puntos con Cloración </t>
  </si>
  <si>
    <t xml:space="preserve">% Envió de Muestra </t>
  </si>
  <si>
    <t xml:space="preserve">Índice de Calidad </t>
  </si>
  <si>
    <t>Punto con Pseudomonas</t>
  </si>
  <si>
    <t>Ac Juan López</t>
  </si>
  <si>
    <t>Ac Las Lagunas</t>
  </si>
  <si>
    <t>Ac San Víctor</t>
  </si>
  <si>
    <t>Cay Germ</t>
  </si>
  <si>
    <t xml:space="preserve"> El Carril</t>
  </si>
  <si>
    <t>Los Brazos</t>
  </si>
  <si>
    <t>Gaspar H</t>
  </si>
  <si>
    <t>IP = Indice de Potabilidad</t>
  </si>
  <si>
    <t>IP  &gt; 95% segun normas internacionales</t>
  </si>
  <si>
    <t>Indice de Potabilidad por Punto de Muestra</t>
  </si>
  <si>
    <t>Punto Muestra</t>
  </si>
  <si>
    <t>Total general</t>
  </si>
  <si>
    <t>Colocación de tapas redonda de registro sanitario</t>
  </si>
  <si>
    <t>-</t>
  </si>
  <si>
    <t>Tapones</t>
  </si>
  <si>
    <t>Presa</t>
  </si>
  <si>
    <r>
      <t>Producción Mensual de Agua ( M</t>
    </r>
    <r>
      <rPr>
        <b/>
        <sz val="16"/>
        <color theme="3" tint="-0.249977111117893"/>
        <rFont val="Calibri"/>
        <family val="2"/>
      </rPr>
      <t>³ ) " Planta Potabilizadora La Dura"</t>
    </r>
  </si>
  <si>
    <t>Año 2021</t>
  </si>
  <si>
    <t xml:space="preserve"> Incluido en el Control Sanitario</t>
  </si>
  <si>
    <t xml:space="preserve"> Análisis Físico-Químico Realizados a los Acueductos de CORAAMOCA, 2021</t>
  </si>
  <si>
    <t>Estadística Institucional del Año 2021</t>
  </si>
  <si>
    <t>Abril</t>
  </si>
  <si>
    <t>Mayo</t>
  </si>
  <si>
    <t>Junio</t>
  </si>
  <si>
    <t>Trimestre Abril-Junio</t>
  </si>
  <si>
    <t xml:space="preserve">            Trimestre Abril-Junio</t>
  </si>
  <si>
    <t>Trimestre Abril-Junio 2021</t>
  </si>
  <si>
    <t>Codos</t>
  </si>
  <si>
    <t>Anillos</t>
  </si>
  <si>
    <t xml:space="preserve">                         Trimestre Abril-Junio</t>
  </si>
  <si>
    <t>Las María</t>
  </si>
  <si>
    <t xml:space="preserve">Villa Progreso </t>
  </si>
  <si>
    <t xml:space="preserve"> Trimestre Abril-Junio</t>
  </si>
  <si>
    <t xml:space="preserve">Veragua </t>
  </si>
  <si>
    <t>presa</t>
  </si>
  <si>
    <t>Tee</t>
  </si>
  <si>
    <t xml:space="preserve">Codos </t>
  </si>
  <si>
    <t>Válvula bola</t>
  </si>
  <si>
    <t>Juntas HN</t>
  </si>
  <si>
    <t>Hato Viejo</t>
  </si>
  <si>
    <t xml:space="preserve">Los Brazos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</si>
</sst>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%"/>
    <numFmt numFmtId="165" formatCode="_-[$RD$-1C0A]* #,##0_-;\-[$RD$-1C0A]* #,##0_-;_-[$RD$-1C0A]* &quot;-&quot;??_-;_-@_-"/>
    <numFmt numFmtId="166" formatCode="0.0"/>
    <numFmt numFmtId="167" formatCode="_-* #,##0.00\ _€_-;\-* #,##0.00\ _€_-;_-* &quot;-&quot;??\ _€_-;_-@_-"/>
    <numFmt numFmtId="168" formatCode="_(* #,##0_);_(* \(#,##0\);_(* &quot;-&quot;??_);_(@_)"/>
    <numFmt numFmtId="169" formatCode="&quot;$&quot;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b/>
      <sz val="14"/>
      <color theme="0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2"/>
      <color theme="3" tint="-0.249977111117893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1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3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0"/>
      <name val="Calibri"/>
      <family val="2"/>
      <scheme val="minor"/>
    </font>
    <font>
      <b/>
      <sz val="16"/>
      <color theme="3" tint="-0.249977111117893"/>
      <name val="Calibri"/>
      <family val="2"/>
    </font>
    <font>
      <b/>
      <sz val="16"/>
      <color rgb="FF000000"/>
      <name val="Times New Roman"/>
      <family val="1"/>
    </font>
    <font>
      <sz val="14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6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194">
    <xf numFmtId="0" fontId="0" fillId="0" borderId="0" xfId="0"/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0" borderId="0" xfId="0" applyFont="1"/>
    <xf numFmtId="1" fontId="9" fillId="4" borderId="2" xfId="0" applyNumberFormat="1" applyFont="1" applyFill="1" applyBorder="1" applyAlignment="1">
      <alignment horizontal="left" vertical="top" wrapText="1"/>
    </xf>
    <xf numFmtId="1" fontId="9" fillId="4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2" borderId="0" xfId="0" applyFont="1" applyFill="1"/>
    <xf numFmtId="0" fontId="0" fillId="2" borderId="0" xfId="0" applyFill="1"/>
    <xf numFmtId="0" fontId="11" fillId="2" borderId="0" xfId="0" applyFont="1" applyFill="1"/>
    <xf numFmtId="0" fontId="12" fillId="3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9" fontId="10" fillId="6" borderId="0" xfId="1" applyFont="1" applyFill="1" applyBorder="1" applyAlignment="1">
      <alignment horizontal="left"/>
    </xf>
    <xf numFmtId="9" fontId="10" fillId="6" borderId="0" xfId="1" applyFont="1" applyFill="1" applyBorder="1" applyAlignment="1">
      <alignment horizontal="center" vertical="center"/>
    </xf>
    <xf numFmtId="9" fontId="10" fillId="7" borderId="0" xfId="1" applyFont="1" applyFill="1" applyBorder="1" applyAlignment="1">
      <alignment horizontal="center"/>
    </xf>
    <xf numFmtId="1" fontId="13" fillId="8" borderId="2" xfId="0" applyNumberFormat="1" applyFont="1" applyFill="1" applyBorder="1" applyAlignment="1">
      <alignment horizontal="left" vertical="top" wrapText="1"/>
    </xf>
    <xf numFmtId="3" fontId="14" fillId="4" borderId="2" xfId="0" applyNumberFormat="1" applyFont="1" applyFill="1" applyBorder="1" applyAlignment="1">
      <alignment horizontal="center" vertical="top" wrapText="1"/>
    </xf>
    <xf numFmtId="3" fontId="14" fillId="8" borderId="2" xfId="0" applyNumberFormat="1" applyFont="1" applyFill="1" applyBorder="1" applyAlignment="1">
      <alignment horizontal="center" vertical="top" wrapText="1"/>
    </xf>
    <xf numFmtId="0" fontId="15" fillId="2" borderId="0" xfId="0" applyFont="1" applyFill="1"/>
    <xf numFmtId="3" fontId="16" fillId="2" borderId="0" xfId="0" applyNumberFormat="1" applyFont="1" applyFill="1" applyAlignment="1">
      <alignment horizontal="right"/>
    </xf>
    <xf numFmtId="0" fontId="2" fillId="2" borderId="0" xfId="0" applyFont="1" applyFill="1"/>
    <xf numFmtId="1" fontId="13" fillId="4" borderId="2" xfId="0" applyNumberFormat="1" applyFont="1" applyFill="1" applyBorder="1" applyAlignment="1">
      <alignment vertical="top" wrapText="1"/>
    </xf>
    <xf numFmtId="1" fontId="13" fillId="8" borderId="2" xfId="0" applyNumberFormat="1" applyFont="1" applyFill="1" applyBorder="1" applyAlignment="1">
      <alignment vertical="top" wrapText="1"/>
    </xf>
    <xf numFmtId="0" fontId="13" fillId="2" borderId="0" xfId="0" applyFont="1" applyFill="1"/>
    <xf numFmtId="0" fontId="17" fillId="2" borderId="0" xfId="0" applyFont="1" applyFill="1"/>
    <xf numFmtId="0" fontId="13" fillId="2" borderId="0" xfId="0" applyFont="1" applyFill="1" applyAlignment="1">
      <alignment horizontal="center"/>
    </xf>
    <xf numFmtId="0" fontId="12" fillId="9" borderId="1" xfId="0" applyFont="1" applyFill="1" applyBorder="1" applyAlignment="1">
      <alignment horizontal="center" vertical="center" wrapText="1"/>
    </xf>
    <xf numFmtId="165" fontId="13" fillId="4" borderId="2" xfId="0" applyNumberFormat="1" applyFont="1" applyFill="1" applyBorder="1" applyAlignment="1">
      <alignment horizontal="center" vertical="top" wrapText="1"/>
    </xf>
    <xf numFmtId="1" fontId="13" fillId="4" borderId="2" xfId="0" applyNumberFormat="1" applyFont="1" applyFill="1" applyBorder="1" applyAlignment="1">
      <alignment horizontal="center" vertical="top" wrapText="1"/>
    </xf>
    <xf numFmtId="0" fontId="20" fillId="2" borderId="0" xfId="0" applyFont="1" applyFill="1"/>
    <xf numFmtId="1" fontId="13" fillId="4" borderId="2" xfId="0" applyNumberFormat="1" applyFont="1" applyFill="1" applyBorder="1" applyAlignment="1">
      <alignment horizontal="left" vertical="top" wrapText="1"/>
    </xf>
    <xf numFmtId="12" fontId="22" fillId="3" borderId="2" xfId="0" applyNumberFormat="1" applyFont="1" applyFill="1" applyBorder="1" applyAlignment="1">
      <alignment horizontal="center" vertical="center"/>
    </xf>
    <xf numFmtId="12" fontId="22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12" fontId="13" fillId="2" borderId="0" xfId="0" applyNumberFormat="1" applyFont="1" applyFill="1"/>
    <xf numFmtId="0" fontId="12" fillId="10" borderId="1" xfId="0" applyFont="1" applyFill="1" applyBorder="1" applyAlignment="1">
      <alignment horizontal="left" vertical="center" wrapText="1"/>
    </xf>
    <xf numFmtId="1" fontId="13" fillId="4" borderId="4" xfId="0" applyNumberFormat="1" applyFont="1" applyFill="1" applyBorder="1" applyAlignment="1">
      <alignment horizontal="center" vertical="top" wrapText="1"/>
    </xf>
    <xf numFmtId="1" fontId="12" fillId="10" borderId="1" xfId="0" applyNumberFormat="1" applyFont="1" applyFill="1" applyBorder="1" applyAlignment="1">
      <alignment horizontal="center" vertical="center" wrapText="1"/>
    </xf>
    <xf numFmtId="0" fontId="21" fillId="0" borderId="0" xfId="0" applyFont="1"/>
    <xf numFmtId="0" fontId="10" fillId="2" borderId="0" xfId="0" applyFont="1" applyFill="1" applyAlignment="1">
      <alignment horizontal="center"/>
    </xf>
    <xf numFmtId="0" fontId="13" fillId="2" borderId="8" xfId="0" applyFont="1" applyFill="1" applyBorder="1"/>
    <xf numFmtId="3" fontId="13" fillId="4" borderId="1" xfId="0" applyNumberFormat="1" applyFont="1" applyFill="1" applyBorder="1" applyAlignment="1">
      <alignment horizontal="center" wrapText="1"/>
    </xf>
    <xf numFmtId="0" fontId="13" fillId="0" borderId="0" xfId="0" applyFont="1"/>
    <xf numFmtId="0" fontId="7" fillId="3" borderId="2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left" wrapText="1"/>
    </xf>
    <xf numFmtId="14" fontId="9" fillId="11" borderId="2" xfId="0" applyNumberFormat="1" applyFont="1" applyFill="1" applyBorder="1" applyAlignment="1">
      <alignment horizontal="center" vertical="top" wrapText="1"/>
    </xf>
    <xf numFmtId="3" fontId="9" fillId="11" borderId="9" xfId="0" applyNumberFormat="1" applyFont="1" applyFill="1" applyBorder="1" applyAlignment="1">
      <alignment horizontal="center" vertical="top" wrapText="1"/>
    </xf>
    <xf numFmtId="0" fontId="9" fillId="11" borderId="2" xfId="0" applyFont="1" applyFill="1" applyBorder="1" applyAlignment="1">
      <alignment horizontal="center" vertical="top" wrapText="1"/>
    </xf>
    <xf numFmtId="0" fontId="9" fillId="11" borderId="1" xfId="0" applyFont="1" applyFill="1" applyBorder="1" applyAlignment="1">
      <alignment horizontal="center" wrapText="1"/>
    </xf>
    <xf numFmtId="0" fontId="9" fillId="11" borderId="10" xfId="0" applyFont="1" applyFill="1" applyBorder="1" applyAlignment="1">
      <alignment horizontal="center" vertical="top" wrapText="1"/>
    </xf>
    <xf numFmtId="0" fontId="9" fillId="11" borderId="9" xfId="0" applyFont="1" applyFill="1" applyBorder="1" applyAlignment="1">
      <alignment horizontal="center" vertical="top" wrapText="1"/>
    </xf>
    <xf numFmtId="166" fontId="25" fillId="11" borderId="1" xfId="0" applyNumberFormat="1" applyFont="1" applyFill="1" applyBorder="1" applyAlignment="1">
      <alignment horizontal="center" vertical="top" wrapText="1"/>
    </xf>
    <xf numFmtId="3" fontId="9" fillId="11" borderId="1" xfId="0" applyNumberFormat="1" applyFont="1" applyFill="1" applyBorder="1" applyAlignment="1">
      <alignment horizontal="center" wrapText="1"/>
    </xf>
    <xf numFmtId="14" fontId="9" fillId="11" borderId="1" xfId="0" applyNumberFormat="1" applyFont="1" applyFill="1" applyBorder="1" applyAlignment="1">
      <alignment horizontal="center" wrapText="1"/>
    </xf>
    <xf numFmtId="0" fontId="13" fillId="2" borderId="0" xfId="0" applyFont="1" applyFill="1" applyAlignment="1">
      <alignment horizontal="left" wrapText="1"/>
    </xf>
    <xf numFmtId="0" fontId="7" fillId="3" borderId="0" xfId="0" applyFont="1" applyFill="1" applyAlignment="1">
      <alignment horizontal="center" vertical="center" wrapText="1"/>
    </xf>
    <xf numFmtId="0" fontId="13" fillId="11" borderId="0" xfId="0" applyFont="1" applyFill="1" applyAlignment="1">
      <alignment horizontal="left" vertical="center"/>
    </xf>
    <xf numFmtId="14" fontId="13" fillId="2" borderId="2" xfId="0" applyNumberFormat="1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166" fontId="13" fillId="2" borderId="1" xfId="0" applyNumberFormat="1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left" wrapText="1"/>
    </xf>
    <xf numFmtId="0" fontId="20" fillId="4" borderId="0" xfId="0" applyFont="1" applyFill="1"/>
    <xf numFmtId="0" fontId="19" fillId="2" borderId="0" xfId="0" applyFont="1" applyFill="1"/>
    <xf numFmtId="0" fontId="13" fillId="2" borderId="11" xfId="0" applyFont="1" applyFill="1" applyBorder="1"/>
    <xf numFmtId="0" fontId="12" fillId="3" borderId="1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2" fontId="13" fillId="4" borderId="2" xfId="0" applyNumberFormat="1" applyFont="1" applyFill="1" applyBorder="1" applyAlignment="1">
      <alignment horizontal="left" vertical="center" wrapText="1"/>
    </xf>
    <xf numFmtId="2" fontId="13" fillId="4" borderId="2" xfId="0" applyNumberFormat="1" applyFont="1" applyFill="1" applyBorder="1" applyAlignment="1">
      <alignment horizontal="center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7" borderId="13" xfId="0" applyFill="1" applyBorder="1"/>
    <xf numFmtId="2" fontId="0" fillId="2" borderId="14" xfId="0" applyNumberFormat="1" applyFill="1" applyBorder="1" applyAlignment="1">
      <alignment horizontal="center"/>
    </xf>
    <xf numFmtId="0" fontId="3" fillId="7" borderId="15" xfId="0" applyFont="1" applyFill="1" applyBorder="1"/>
    <xf numFmtId="0" fontId="0" fillId="7" borderId="16" xfId="0" applyFill="1" applyBorder="1"/>
    <xf numFmtId="2" fontId="0" fillId="2" borderId="17" xfId="0" applyNumberFormat="1" applyFill="1" applyBorder="1" applyAlignment="1">
      <alignment horizontal="center"/>
    </xf>
    <xf numFmtId="0" fontId="0" fillId="12" borderId="13" xfId="0" applyFill="1" applyBorder="1"/>
    <xf numFmtId="0" fontId="3" fillId="12" borderId="15" xfId="0" applyFont="1" applyFill="1" applyBorder="1"/>
    <xf numFmtId="0" fontId="0" fillId="12" borderId="16" xfId="0" applyFill="1" applyBorder="1"/>
    <xf numFmtId="0" fontId="0" fillId="8" borderId="13" xfId="0" applyFill="1" applyBorder="1"/>
    <xf numFmtId="0" fontId="0" fillId="2" borderId="14" xfId="0" applyFill="1" applyBorder="1" applyAlignment="1">
      <alignment horizontal="center"/>
    </xf>
    <xf numFmtId="2" fontId="13" fillId="2" borderId="10" xfId="0" applyNumberFormat="1" applyFont="1" applyFill="1" applyBorder="1" applyAlignment="1">
      <alignment horizontal="center" vertical="center" wrapText="1"/>
    </xf>
    <xf numFmtId="0" fontId="3" fillId="8" borderId="15" xfId="0" applyFont="1" applyFill="1" applyBorder="1"/>
    <xf numFmtId="0" fontId="0" fillId="8" borderId="15" xfId="0" applyFill="1" applyBorder="1"/>
    <xf numFmtId="0" fontId="0" fillId="13" borderId="13" xfId="0" applyFill="1" applyBorder="1"/>
    <xf numFmtId="1" fontId="13" fillId="2" borderId="10" xfId="0" applyNumberFormat="1" applyFont="1" applyFill="1" applyBorder="1" applyAlignment="1">
      <alignment horizontal="center" vertical="center" wrapText="1"/>
    </xf>
    <xf numFmtId="0" fontId="3" fillId="13" borderId="15" xfId="0" applyFont="1" applyFill="1" applyBorder="1"/>
    <xf numFmtId="0" fontId="13" fillId="2" borderId="2" xfId="0" applyFont="1" applyFill="1" applyBorder="1" applyAlignment="1">
      <alignment horizontal="left" vertical="top" wrapText="1"/>
    </xf>
    <xf numFmtId="0" fontId="0" fillId="13" borderId="16" xfId="0" applyFill="1" applyBorder="1"/>
    <xf numFmtId="0" fontId="0" fillId="2" borderId="17" xfId="0" applyFill="1" applyBorder="1" applyAlignment="1">
      <alignment horizontal="center"/>
    </xf>
    <xf numFmtId="2" fontId="0" fillId="2" borderId="0" xfId="0" applyNumberFormat="1" applyFill="1"/>
    <xf numFmtId="0" fontId="27" fillId="2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left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left" wrapText="1"/>
    </xf>
    <xf numFmtId="0" fontId="13" fillId="2" borderId="18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17" fillId="2" borderId="1" xfId="0" applyFont="1" applyFill="1" applyBorder="1"/>
    <xf numFmtId="0" fontId="13" fillId="2" borderId="2" xfId="0" applyFont="1" applyFill="1" applyBorder="1" applyAlignment="1">
      <alignment horizontal="left"/>
    </xf>
    <xf numFmtId="0" fontId="13" fillId="2" borderId="18" xfId="0" applyFont="1" applyFill="1" applyBorder="1" applyAlignment="1">
      <alignment horizontal="left"/>
    </xf>
    <xf numFmtId="9" fontId="0" fillId="2" borderId="0" xfId="1" applyFont="1" applyFill="1"/>
    <xf numFmtId="0" fontId="3" fillId="14" borderId="19" xfId="0" applyFont="1" applyFill="1" applyBorder="1"/>
    <xf numFmtId="2" fontId="13" fillId="4" borderId="2" xfId="0" applyNumberFormat="1" applyFont="1" applyFill="1" applyBorder="1" applyAlignment="1">
      <alignment horizontal="center" vertical="top" wrapText="1"/>
    </xf>
    <xf numFmtId="0" fontId="3" fillId="14" borderId="19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top" wrapText="1"/>
    </xf>
    <xf numFmtId="166" fontId="13" fillId="2" borderId="0" xfId="0" applyNumberFormat="1" applyFont="1" applyFill="1" applyBorder="1" applyAlignment="1">
      <alignment horizontal="center" vertical="top" wrapText="1"/>
    </xf>
    <xf numFmtId="2" fontId="0" fillId="2" borderId="13" xfId="0" applyNumberFormat="1" applyFill="1" applyBorder="1" applyAlignment="1">
      <alignment horizontal="center"/>
    </xf>
    <xf numFmtId="2" fontId="0" fillId="2" borderId="20" xfId="0" applyNumberFormat="1" applyFill="1" applyBorder="1" applyAlignment="1">
      <alignment horizontal="center"/>
    </xf>
    <xf numFmtId="2" fontId="0" fillId="7" borderId="15" xfId="0" applyNumberFormat="1" applyFill="1" applyBorder="1" applyAlignment="1">
      <alignment horizontal="center"/>
    </xf>
    <xf numFmtId="2" fontId="0" fillId="7" borderId="0" xfId="0" applyNumberFormat="1" applyFill="1" applyBorder="1" applyAlignment="1">
      <alignment horizontal="center"/>
    </xf>
    <xf numFmtId="2" fontId="0" fillId="7" borderId="21" xfId="0" applyNumberFormat="1" applyFill="1" applyBorder="1" applyAlignment="1">
      <alignment horizontal="center"/>
    </xf>
    <xf numFmtId="2" fontId="0" fillId="2" borderId="16" xfId="0" applyNumberFormat="1" applyFill="1" applyBorder="1" applyAlignment="1">
      <alignment horizontal="center"/>
    </xf>
    <xf numFmtId="2" fontId="0" fillId="2" borderId="22" xfId="0" applyNumberFormat="1" applyFill="1" applyBorder="1" applyAlignment="1">
      <alignment horizontal="center"/>
    </xf>
    <xf numFmtId="2" fontId="0" fillId="12" borderId="15" xfId="0" applyNumberFormat="1" applyFill="1" applyBorder="1" applyAlignment="1">
      <alignment horizontal="center"/>
    </xf>
    <xf numFmtId="2" fontId="0" fillId="12" borderId="0" xfId="0" applyNumberFormat="1" applyFill="1" applyBorder="1" applyAlignment="1">
      <alignment horizontal="center"/>
    </xf>
    <xf numFmtId="2" fontId="0" fillId="12" borderId="21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1" fontId="9" fillId="4" borderId="2" xfId="0" applyNumberFormat="1" applyFont="1" applyFill="1" applyBorder="1" applyAlignment="1">
      <alignment horizontal="left" vertical="center" wrapText="1"/>
    </xf>
    <xf numFmtId="1" fontId="13" fillId="4" borderId="0" xfId="0" applyNumberFormat="1" applyFont="1" applyFill="1" applyBorder="1" applyAlignment="1">
      <alignment horizontal="left" vertical="top" wrapText="1"/>
    </xf>
    <xf numFmtId="0" fontId="34" fillId="0" borderId="0" xfId="0" applyFont="1"/>
    <xf numFmtId="164" fontId="14" fillId="6" borderId="0" xfId="1" applyNumberFormat="1" applyFont="1" applyFill="1" applyBorder="1" applyAlignment="1">
      <alignment horizontal="center" vertical="center"/>
    </xf>
    <xf numFmtId="1" fontId="9" fillId="4" borderId="2" xfId="0" applyNumberFormat="1" applyFont="1" applyFill="1" applyBorder="1" applyAlignment="1">
      <alignment horizontal="center" vertical="center"/>
    </xf>
    <xf numFmtId="168" fontId="9" fillId="4" borderId="2" xfId="2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" fontId="0" fillId="13" borderId="15" xfId="0" applyNumberFormat="1" applyFill="1" applyBorder="1" applyAlignment="1">
      <alignment horizontal="center"/>
    </xf>
    <xf numFmtId="1" fontId="0" fillId="13" borderId="0" xfId="0" applyNumberFormat="1" applyFill="1" applyBorder="1" applyAlignment="1">
      <alignment horizontal="center"/>
    </xf>
    <xf numFmtId="1" fontId="0" fillId="13" borderId="21" xfId="0" applyNumberFormat="1" applyFill="1" applyBorder="1" applyAlignment="1">
      <alignment horizontal="center"/>
    </xf>
    <xf numFmtId="166" fontId="0" fillId="8" borderId="15" xfId="0" applyNumberFormat="1" applyFill="1" applyBorder="1" applyAlignment="1">
      <alignment horizontal="center"/>
    </xf>
    <xf numFmtId="2" fontId="13" fillId="2" borderId="2" xfId="0" applyNumberFormat="1" applyFont="1" applyFill="1" applyBorder="1" applyAlignment="1">
      <alignment horizontal="left" vertical="center" wrapText="1"/>
    </xf>
    <xf numFmtId="2" fontId="13" fillId="2" borderId="2" xfId="0" applyNumberFormat="1" applyFont="1" applyFill="1" applyBorder="1" applyAlignment="1">
      <alignment horizontal="center" vertical="center" wrapText="1"/>
    </xf>
    <xf numFmtId="1" fontId="13" fillId="2" borderId="2" xfId="0" applyNumberFormat="1" applyFont="1" applyFill="1" applyBorder="1" applyAlignment="1">
      <alignment horizontal="left" vertical="top" wrapText="1"/>
    </xf>
    <xf numFmtId="1" fontId="13" fillId="2" borderId="2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/>
    </xf>
    <xf numFmtId="10" fontId="13" fillId="2" borderId="2" xfId="1" applyNumberFormat="1" applyFont="1" applyFill="1" applyBorder="1" applyAlignment="1">
      <alignment horizontal="center" vertical="top" wrapText="1"/>
    </xf>
    <xf numFmtId="0" fontId="34" fillId="2" borderId="0" xfId="0" applyFont="1" applyFill="1"/>
    <xf numFmtId="0" fontId="32" fillId="2" borderId="0" xfId="0" applyFont="1" applyFill="1" applyAlignment="1">
      <alignment horizontal="center"/>
    </xf>
    <xf numFmtId="168" fontId="13" fillId="4" borderId="1" xfId="2" applyNumberFormat="1" applyFont="1" applyFill="1" applyBorder="1" applyAlignment="1">
      <alignment horizontal="center" wrapText="1"/>
    </xf>
    <xf numFmtId="0" fontId="8" fillId="2" borderId="0" xfId="0" applyFont="1" applyFill="1"/>
    <xf numFmtId="2" fontId="35" fillId="14" borderId="19" xfId="0" applyNumberFormat="1" applyFont="1" applyFill="1" applyBorder="1" applyAlignment="1">
      <alignment horizontal="center" vertical="center"/>
    </xf>
    <xf numFmtId="168" fontId="9" fillId="4" borderId="2" xfId="2" applyNumberFormat="1" applyFont="1" applyFill="1" applyBorder="1" applyAlignment="1">
      <alignment horizontal="center" vertical="top" wrapText="1"/>
    </xf>
    <xf numFmtId="0" fontId="3" fillId="14" borderId="0" xfId="0" applyFont="1" applyFill="1" applyBorder="1" applyAlignment="1">
      <alignment horizontal="center" vertical="center"/>
    </xf>
    <xf numFmtId="169" fontId="13" fillId="4" borderId="2" xfId="0" applyNumberFormat="1" applyFont="1" applyFill="1" applyBorder="1" applyAlignment="1">
      <alignment horizontal="center" vertical="top" wrapText="1"/>
    </xf>
    <xf numFmtId="14" fontId="9" fillId="11" borderId="1" xfId="0" applyNumberFormat="1" applyFont="1" applyFill="1" applyBorder="1" applyAlignment="1">
      <alignment horizontal="center" vertical="center" wrapText="1"/>
    </xf>
    <xf numFmtId="0" fontId="9" fillId="11" borderId="10" xfId="0" applyFont="1" applyFill="1" applyBorder="1" applyAlignment="1">
      <alignment horizontal="center" vertical="center" wrapText="1"/>
    </xf>
    <xf numFmtId="1" fontId="13" fillId="4" borderId="2" xfId="0" applyNumberFormat="1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center"/>
    </xf>
    <xf numFmtId="0" fontId="31" fillId="0" borderId="2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 wrapText="1"/>
    </xf>
    <xf numFmtId="0" fontId="13" fillId="2" borderId="3" xfId="0" applyFont="1" applyFill="1" applyBorder="1" applyAlignment="1">
      <alignment horizontal="left" wrapText="1"/>
    </xf>
    <xf numFmtId="0" fontId="13" fillId="2" borderId="2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left"/>
    </xf>
    <xf numFmtId="0" fontId="21" fillId="2" borderId="0" xfId="0" applyFont="1" applyFill="1" applyAlignment="1">
      <alignment horizontal="left"/>
    </xf>
    <xf numFmtId="0" fontId="21" fillId="2" borderId="2" xfId="0" applyFont="1" applyFill="1" applyBorder="1" applyAlignment="1">
      <alignment horizontal="left" vertical="top" wrapText="1"/>
    </xf>
    <xf numFmtId="0" fontId="21" fillId="2" borderId="18" xfId="0" applyFont="1" applyFill="1" applyBorder="1" applyAlignment="1">
      <alignment horizontal="left" vertical="top" wrapText="1"/>
    </xf>
    <xf numFmtId="0" fontId="19" fillId="2" borderId="2" xfId="0" applyFont="1" applyFill="1" applyBorder="1" applyAlignment="1">
      <alignment horizontal="center" vertical="top" wrapText="1"/>
    </xf>
    <xf numFmtId="0" fontId="19" fillId="2" borderId="18" xfId="0" applyFont="1" applyFill="1" applyBorder="1" applyAlignment="1">
      <alignment horizontal="center" vertical="top" wrapText="1"/>
    </xf>
    <xf numFmtId="0" fontId="12" fillId="3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" fontId="21" fillId="4" borderId="5" xfId="0" applyNumberFormat="1" applyFont="1" applyFill="1" applyBorder="1" applyAlignment="1">
      <alignment horizontal="center" vertical="center" wrapText="1"/>
    </xf>
    <xf numFmtId="1" fontId="21" fillId="4" borderId="6" xfId="0" applyNumberFormat="1" applyFont="1" applyFill="1" applyBorder="1" applyAlignment="1">
      <alignment horizontal="center" vertical="center" wrapText="1"/>
    </xf>
    <xf numFmtId="1" fontId="21" fillId="4" borderId="7" xfId="0" applyNumberFormat="1" applyFont="1" applyFill="1" applyBorder="1" applyAlignment="1">
      <alignment horizontal="center" vertical="center" wrapText="1"/>
    </xf>
    <xf numFmtId="1" fontId="21" fillId="4" borderId="23" xfId="0" applyNumberFormat="1" applyFont="1" applyFill="1" applyBorder="1" applyAlignment="1">
      <alignment horizontal="center" vertical="center" wrapText="1"/>
    </xf>
    <xf numFmtId="1" fontId="21" fillId="4" borderId="24" xfId="0" applyNumberFormat="1" applyFont="1" applyFill="1" applyBorder="1" applyAlignment="1">
      <alignment horizontal="center" vertical="center" wrapText="1"/>
    </xf>
    <xf numFmtId="1" fontId="21" fillId="4" borderId="25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wrapText="1"/>
    </xf>
    <xf numFmtId="0" fontId="18" fillId="2" borderId="0" xfId="0" applyFont="1" applyFill="1" applyAlignment="1">
      <alignment horizontal="center"/>
    </xf>
    <xf numFmtId="0" fontId="19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wrapText="1"/>
    </xf>
  </cellXfs>
  <cellStyles count="4">
    <cellStyle name="Millares" xfId="2" builtinId="3"/>
    <cellStyle name="Millares 2" xfId="3" xr:uid="{00000000-0005-0000-0000-000001000000}"/>
    <cellStyle name="Normal" xfId="0" builtinId="0"/>
    <cellStyle name="Porcentaje" xfId="1" builtinId="5"/>
  </cellStyles>
  <dxfs count="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ACUEDUCTO'!$A$5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ACUEDUCTO'!$B$5:$E$5</c:f>
              <c:numCache>
                <c:formatCode>0.00</c:formatCode>
                <c:ptCount val="4"/>
                <c:pt idx="0">
                  <c:v>97.6</c:v>
                </c:pt>
                <c:pt idx="1">
                  <c:v>93.22</c:v>
                </c:pt>
                <c:pt idx="2">
                  <c:v>98.75</c:v>
                </c:pt>
                <c:pt idx="3">
                  <c:v>96.523333333333326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35904"/>
        <c:axId val="138637696"/>
      </c:barChart>
      <c:catAx>
        <c:axId val="138635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38637696"/>
        <c:crosses val="autoZero"/>
        <c:auto val="1"/>
        <c:lblAlgn val="ctr"/>
        <c:lblOffset val="100"/>
        <c:noMultiLvlLbl val="0"/>
      </c:catAx>
      <c:valAx>
        <c:axId val="13863769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38635904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Dureza</a:t>
            </a:r>
          </a:p>
        </c:rich>
      </c:tx>
      <c:layout>
        <c:manualLayout>
          <c:xMode val="edge"/>
          <c:yMode val="edge"/>
          <c:x val="0.71383191785520661"/>
          <c:y val="0.90403576684773401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FISICO-QUIMICO'!$J$76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FISICO-QUIMICO'!$K$76:$M$76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FISICO-QUIMICO'!$J$77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FISICO-QUIMICO'!$K$77:$M$77</c:f>
              <c:numCache>
                <c:formatCode>0</c:formatCode>
                <c:ptCount val="3"/>
                <c:pt idx="0">
                  <c:v>68</c:v>
                </c:pt>
                <c:pt idx="1">
                  <c:v>68</c:v>
                </c:pt>
                <c:pt idx="2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FISICO-QUIMICO'!$J$78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FISICO-QUIMICO'!$K$78:$M$78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07968"/>
        <c:axId val="141109504"/>
      </c:lineChart>
      <c:catAx>
        <c:axId val="14110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1109504"/>
        <c:crosses val="autoZero"/>
        <c:auto val="1"/>
        <c:lblAlgn val="ctr"/>
        <c:lblOffset val="100"/>
        <c:noMultiLvlLbl val="0"/>
      </c:catAx>
      <c:valAx>
        <c:axId val="14110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110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/>
              <a:t>Producción</a:t>
            </a:r>
            <a:r>
              <a:rPr lang="es-DO" b="1" baseline="0"/>
              <a:t> de Agua "Planta Potabilizadora la Dura  (M3)"</a:t>
            </a:r>
            <a:endParaRPr lang="es-DO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3302025</c:v>
                </c:pt>
                <c:pt idx="1">
                  <c:v>3410985</c:v>
                </c:pt>
                <c:pt idx="2">
                  <c:v>3184704</c:v>
                </c:pt>
                <c:pt idx="3" formatCode="#,##0">
                  <c:v>3299238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524800"/>
        <c:axId val="142526336"/>
      </c:barChart>
      <c:catAx>
        <c:axId val="1425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2526336"/>
        <c:crosses val="autoZero"/>
        <c:auto val="1"/>
        <c:lblAlgn val="ctr"/>
        <c:lblOffset val="100"/>
        <c:noMultiLvlLbl val="0"/>
      </c:catAx>
      <c:valAx>
        <c:axId val="14252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252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Cantidad de Averías Corregidas 2021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1774994915303487E-2"/>
          <c:y val="0.13938757673706573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210</c:v>
                </c:pt>
                <c:pt idx="1">
                  <c:v>171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76256"/>
        <c:axId val="142291328"/>
      </c:barChart>
      <c:catAx>
        <c:axId val="14257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2291328"/>
        <c:crosses val="autoZero"/>
        <c:auto val="1"/>
        <c:lblAlgn val="ctr"/>
        <c:lblOffset val="100"/>
        <c:noMultiLvlLbl val="0"/>
      </c:catAx>
      <c:valAx>
        <c:axId val="14229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2576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32502740954851E-2"/>
          <c:y val="0.15690770086897887"/>
          <c:w val="0.54813432339944845"/>
          <c:h val="0.70966958553238035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Abril</c:v>
                </c:pt>
              </c:strCache>
            </c:strRef>
          </c:tx>
          <c:explosion val="25"/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9-4AD7-BA04-2E24E7367ED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9-4AD7-BA04-2E24E7367ED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9-4AD7-BA04-2E24E7367ED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9-4AD7-BA04-2E24E7367ED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9-4AD7-BA04-2E24E7367ED5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RESIDUALES'!$C$7:$C$18</c:f>
              <c:numCache>
                <c:formatCode>0</c:formatCode>
                <c:ptCount val="12"/>
                <c:pt idx="0">
                  <c:v>40</c:v>
                </c:pt>
                <c:pt idx="1">
                  <c:v>26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10</c:v>
                </c:pt>
                <c:pt idx="10">
                  <c:v>50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817242170507151"/>
          <c:y val="2.1736698800500404E-2"/>
          <c:w val="0.32032220802014888"/>
          <c:h val="0.962601123457698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Mayo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RESIDUALES'!$D$7:$D$18</c:f>
              <c:numCache>
                <c:formatCode>0</c:formatCode>
                <c:ptCount val="12"/>
                <c:pt idx="0">
                  <c:v>50</c:v>
                </c:pt>
                <c:pt idx="1">
                  <c:v>50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18</c:v>
                </c:pt>
                <c:pt idx="8">
                  <c:v>20</c:v>
                </c:pt>
                <c:pt idx="9">
                  <c:v>10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118316225463206"/>
          <c:y val="4.4530230320619306E-2"/>
          <c:w val="0.26297455395406744"/>
          <c:h val="0.93582193428311267"/>
        </c:manualLayout>
      </c:layout>
      <c:overlay val="0"/>
      <c:txPr>
        <a:bodyPr/>
        <a:lstStyle/>
        <a:p>
          <a:pPr>
            <a:defRPr sz="800"/>
          </a:pPr>
          <a:endParaRPr lang="es-DO"/>
        </a:p>
      </c:txPr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Junio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RESIDUALES'!$E$7:$E$18</c:f>
              <c:numCache>
                <c:formatCode>0</c:formatCode>
                <c:ptCount val="12"/>
                <c:pt idx="0">
                  <c:v>57</c:v>
                </c:pt>
                <c:pt idx="1">
                  <c:v>22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18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632470558992562"/>
          <c:y val="3.0162959085413388E-2"/>
          <c:w val="0.32205367892355036"/>
          <c:h val="0.9519218937084087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Times New Roman" pitchFamily="18" charset="0"/>
                <a:cs typeface="Times New Roman" pitchFamily="18" charset="0"/>
              </a:defRPr>
            </a:pPr>
            <a:r>
              <a:rPr lang="es-ES" sz="14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081735022896523E-2"/>
          <c:y val="9.6480515746561663E-2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RD$177,809 </c:v>
                </c:pt>
                <c:pt idx="2">
                  <c:v> RD$317,515 </c:v>
                </c:pt>
                <c:pt idx="3">
                  <c:v> RD$421,000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#,##0_-;\-[$RD$-1C0A]* #,##0_-;_-[$RD$-1C0A]* "-"??_-;_-@_-</c:formatCode>
                <c:ptCount val="4"/>
                <c:pt idx="0">
                  <c:v>177808.91</c:v>
                </c:pt>
                <c:pt idx="1">
                  <c:v>317515</c:v>
                </c:pt>
                <c:pt idx="2">
                  <c:v>421000</c:v>
                </c:pt>
                <c:pt idx="3" formatCode="&quot;$&quot;#,##0.00">
                  <c:v>305441.30333333334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63392"/>
        <c:axId val="143164928"/>
      </c:barChart>
      <c:catAx>
        <c:axId val="143163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DO"/>
          </a:p>
        </c:txPr>
        <c:crossAx val="143164928"/>
        <c:crosses val="autoZero"/>
        <c:auto val="1"/>
        <c:lblAlgn val="ctr"/>
        <c:lblOffset val="100"/>
        <c:noMultiLvlLbl val="0"/>
      </c:catAx>
      <c:valAx>
        <c:axId val="143164928"/>
        <c:scaling>
          <c:orientation val="minMax"/>
        </c:scaling>
        <c:delete val="0"/>
        <c:axPos val="l"/>
        <c:majorGridlines/>
        <c:numFmt formatCode="_-[$RD$-1C0A]* #,##0_-;\-[$RD$-1C0A]* #,##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1431633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15,156,369</c:v>
                </c:pt>
                <c:pt idx="2">
                  <c:v>15,939,453</c:v>
                </c:pt>
                <c:pt idx="3">
                  <c:v>15,487,490</c:v>
                </c:pt>
                <c:pt idx="4">
                  <c:v>15,527,771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15156369</c:v>
                </c:pt>
                <c:pt idx="1">
                  <c:v>15939453</c:v>
                </c:pt>
                <c:pt idx="2">
                  <c:v>15487490</c:v>
                </c:pt>
                <c:pt idx="3">
                  <c:v>15527770.666666666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43241984"/>
        <c:axId val="143243520"/>
      </c:barChart>
      <c:catAx>
        <c:axId val="14324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43243520"/>
        <c:crosses val="autoZero"/>
        <c:auto val="1"/>
        <c:lblAlgn val="ctr"/>
        <c:lblOffset val="100"/>
        <c:noMultiLvlLbl val="0"/>
      </c:catAx>
      <c:valAx>
        <c:axId val="143243520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3241984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Mediciones del Departamento de Catastro, 2021</a:t>
            </a:r>
            <a:r>
              <a:rPr lang="en-US"/>
              <a:t>.</a:t>
            </a:r>
          </a:p>
        </c:rich>
      </c:tx>
      <c:layout>
        <c:manualLayout>
          <c:xMode val="edge"/>
          <c:yMode val="edge"/>
          <c:x val="0.44664937310851699"/>
          <c:y val="5.77427821522309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6464863098338388E-2"/>
          <c:y val="1.4416062165457664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CATASTRO!$H$7:$H$14</c:f>
              <c:strCache>
                <c:ptCount val="8"/>
                <c:pt idx="0">
                  <c:v>MANZANAS RE-MEDIDAS 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CÓDIGOS CORREGIDOS</c:v>
                </c:pt>
                <c:pt idx="5">
                  <c:v>LOCALIZACIÓN DE CÓDIGO A PEDIDO</c:v>
                </c:pt>
                <c:pt idx="6">
                  <c:v>CASOS DE DOBLES CONTRATOS DEPURADOS</c:v>
                </c:pt>
                <c:pt idx="7">
                  <c:v>CONTRATOS NUEVOS SEVICIO AL CLIENTE</c:v>
                </c:pt>
              </c:strCache>
            </c:strRef>
          </c:cat>
          <c:val>
            <c:numRef>
              <c:f>CATASTRO!$I$7:$I$14</c:f>
              <c:numCache>
                <c:formatCode>0</c:formatCode>
                <c:ptCount val="8"/>
                <c:pt idx="0">
                  <c:v>1</c:v>
                </c:pt>
                <c:pt idx="1">
                  <c:v>40</c:v>
                </c:pt>
                <c:pt idx="2">
                  <c:v>386</c:v>
                </c:pt>
                <c:pt idx="3">
                  <c:v>350</c:v>
                </c:pt>
                <c:pt idx="4">
                  <c:v>55</c:v>
                </c:pt>
                <c:pt idx="5">
                  <c:v>0</c:v>
                </c:pt>
                <c:pt idx="6">
                  <c:v>0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CATASTRO!$H$7:$H$14</c:f>
              <c:strCache>
                <c:ptCount val="8"/>
                <c:pt idx="0">
                  <c:v>MANZANAS RE-MEDIDAS 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CÓDIGOS CORREGIDOS</c:v>
                </c:pt>
                <c:pt idx="5">
                  <c:v>LOCALIZACIÓN DE CÓDIGO A PEDIDO</c:v>
                </c:pt>
                <c:pt idx="6">
                  <c:v>CASOS DE DOBLES CONTRATOS DEPURADOS</c:v>
                </c:pt>
                <c:pt idx="7">
                  <c:v>CONTRATOS NUEVOS SEVICIO AL CLIENTE</c:v>
                </c:pt>
              </c:strCache>
            </c:strRef>
          </c:cat>
          <c:val>
            <c:numRef>
              <c:f>CATASTRO!$J$7:$J$14</c:f>
              <c:numCache>
                <c:formatCode>0</c:formatCode>
                <c:ptCount val="8"/>
                <c:pt idx="0">
                  <c:v>4</c:v>
                </c:pt>
                <c:pt idx="1">
                  <c:v>27</c:v>
                </c:pt>
                <c:pt idx="2">
                  <c:v>385</c:v>
                </c:pt>
                <c:pt idx="3">
                  <c:v>271</c:v>
                </c:pt>
                <c:pt idx="4">
                  <c:v>558</c:v>
                </c:pt>
                <c:pt idx="5">
                  <c:v>0</c:v>
                </c:pt>
                <c:pt idx="6">
                  <c:v>5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CATASTRO!$H$7:$H$14</c:f>
              <c:strCache>
                <c:ptCount val="8"/>
                <c:pt idx="0">
                  <c:v>MANZANAS RE-MEDIDAS 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CÓDIGOS CORREGIDOS</c:v>
                </c:pt>
                <c:pt idx="5">
                  <c:v>LOCALIZACIÓN DE CÓDIGO A PEDIDO</c:v>
                </c:pt>
                <c:pt idx="6">
                  <c:v>CASOS DE DOBLES CONTRATOS DEPURADOS</c:v>
                </c:pt>
                <c:pt idx="7">
                  <c:v>CONTRATOS NUEVOS SEVICIO AL CLIENTE</c:v>
                </c:pt>
              </c:strCache>
            </c:strRef>
          </c:cat>
          <c:val>
            <c:numRef>
              <c:f>CATASTRO!$K$7:$K$14</c:f>
              <c:numCache>
                <c:formatCode>0</c:formatCode>
                <c:ptCount val="8"/>
                <c:pt idx="0">
                  <c:v>19</c:v>
                </c:pt>
                <c:pt idx="1">
                  <c:v>16</c:v>
                </c:pt>
                <c:pt idx="2">
                  <c:v>46</c:v>
                </c:pt>
                <c:pt idx="3">
                  <c:v>2275</c:v>
                </c:pt>
                <c:pt idx="4">
                  <c:v>103</c:v>
                </c:pt>
                <c:pt idx="5">
                  <c:v>0</c:v>
                </c:pt>
                <c:pt idx="6">
                  <c:v>5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244096"/>
        <c:axId val="142254464"/>
      </c:barChart>
      <c:catAx>
        <c:axId val="14224409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2254464"/>
        <c:crosses val="autoZero"/>
        <c:auto val="1"/>
        <c:lblAlgn val="ctr"/>
        <c:lblOffset val="100"/>
        <c:noMultiLvlLbl val="0"/>
      </c:catAx>
      <c:valAx>
        <c:axId val="14225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22440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64960"/>
        <c:axId val="142099200"/>
      </c:barChart>
      <c:catAx>
        <c:axId val="138664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2099200"/>
        <c:crosses val="autoZero"/>
        <c:auto val="1"/>
        <c:lblAlgn val="ctr"/>
        <c:lblOffset val="100"/>
        <c:noMultiLvlLbl val="0"/>
      </c:catAx>
      <c:valAx>
        <c:axId val="142099200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3866496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05984"/>
        <c:axId val="142111872"/>
      </c:barChart>
      <c:catAx>
        <c:axId val="142105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2111872"/>
        <c:crosses val="autoZero"/>
        <c:auto val="1"/>
        <c:lblAlgn val="ctr"/>
        <c:lblOffset val="100"/>
        <c:noMultiLvlLbl val="0"/>
      </c:catAx>
      <c:valAx>
        <c:axId val="142111872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14210598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ACUEDUCTO'!$B$24:$E$24</c:f>
              <c:numCache>
                <c:formatCode>0.00</c:formatCode>
                <c:ptCount val="4"/>
                <c:pt idx="0">
                  <c:v>91.818907563025206</c:v>
                </c:pt>
                <c:pt idx="1">
                  <c:v>84.518823529411776</c:v>
                </c:pt>
                <c:pt idx="2">
                  <c:v>93.029411764705884</c:v>
                </c:pt>
                <c:pt idx="3">
                  <c:v>90.118270676691736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42080"/>
        <c:axId val="142152064"/>
      </c:barChart>
      <c:catAx>
        <c:axId val="142142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2152064"/>
        <c:crosses val="autoZero"/>
        <c:auto val="1"/>
        <c:lblAlgn val="ctr"/>
        <c:lblOffset val="100"/>
        <c:noMultiLvlLbl val="0"/>
      </c:catAx>
      <c:valAx>
        <c:axId val="14215206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21420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ACUEDUCTO'!$A$5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ACUEDUCTO'!$B$5:$E$5</c:f>
              <c:numCache>
                <c:formatCode>0.00</c:formatCode>
                <c:ptCount val="4"/>
                <c:pt idx="0">
                  <c:v>97.6</c:v>
                </c:pt>
                <c:pt idx="1">
                  <c:v>93.22</c:v>
                </c:pt>
                <c:pt idx="2">
                  <c:v>98.75</c:v>
                </c:pt>
                <c:pt idx="3">
                  <c:v>96.523333333333326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11328"/>
        <c:axId val="142176256"/>
      </c:barChart>
      <c:catAx>
        <c:axId val="1422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2176256"/>
        <c:crosses val="autoZero"/>
        <c:auto val="1"/>
        <c:lblAlgn val="ctr"/>
        <c:lblOffset val="100"/>
        <c:noMultiLvlLbl val="0"/>
      </c:catAx>
      <c:valAx>
        <c:axId val="1421762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221132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ACUEDUCTO'!$B$24:$E$24</c:f>
              <c:numCache>
                <c:formatCode>0.00</c:formatCode>
                <c:ptCount val="4"/>
                <c:pt idx="0">
                  <c:v>91.818907563025206</c:v>
                </c:pt>
                <c:pt idx="1">
                  <c:v>84.518823529411776</c:v>
                </c:pt>
                <c:pt idx="2">
                  <c:v>93.029411764705884</c:v>
                </c:pt>
                <c:pt idx="3">
                  <c:v>90.118270676691736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17280"/>
        <c:axId val="142018816"/>
      </c:barChart>
      <c:catAx>
        <c:axId val="142017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2018816"/>
        <c:crosses val="autoZero"/>
        <c:auto val="1"/>
        <c:lblAlgn val="ctr"/>
        <c:lblOffset val="100"/>
        <c:noMultiLvlLbl val="0"/>
      </c:catAx>
      <c:valAx>
        <c:axId val="142018816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20172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Cloro</a:t>
            </a:r>
            <a:r>
              <a:rPr lang="en-US" baseline="0"/>
              <a:t> Residual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FISICO-QUIMICO'!$J$67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FISICO-QUIMICO'!$K$67:$M$67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FISICO-QUIMICO'!$J$68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FISICO-QUIMICO'!$K$68:$M$68</c:f>
              <c:numCache>
                <c:formatCode>0.00</c:formatCode>
                <c:ptCount val="3"/>
                <c:pt idx="0">
                  <c:v>0.93</c:v>
                </c:pt>
                <c:pt idx="1">
                  <c:v>0.87</c:v>
                </c:pt>
                <c:pt idx="2">
                  <c:v>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FISICO-QUIMICO'!$J$69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FISICO-QUIMICO'!$K$69:$M$69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972032"/>
        <c:axId val="142076544"/>
      </c:lineChart>
      <c:catAx>
        <c:axId val="14097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2076544"/>
        <c:crosses val="autoZero"/>
        <c:auto val="1"/>
        <c:lblAlgn val="ctr"/>
        <c:lblOffset val="100"/>
        <c:noMultiLvlLbl val="0"/>
      </c:catAx>
      <c:valAx>
        <c:axId val="142076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097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FISICO-QUIMICO'!$J$70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FISICO-QUIMICO'!$K$70:$M$70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FISICO-QUIMICO'!$J$71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FISICO-QUIMICO'!$K$71:$M$71</c:f>
              <c:numCache>
                <c:formatCode>0.00</c:formatCode>
                <c:ptCount val="3"/>
                <c:pt idx="0">
                  <c:v>3.02</c:v>
                </c:pt>
                <c:pt idx="1">
                  <c:v>2.66</c:v>
                </c:pt>
                <c:pt idx="2">
                  <c:v>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FISICO-QUIMICO'!$J$72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FISICO-QUIMICO'!$K$72:$M$72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17088"/>
        <c:axId val="141019008"/>
      </c:lineChart>
      <c:catAx>
        <c:axId val="14101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1019008"/>
        <c:crosses val="autoZero"/>
        <c:auto val="1"/>
        <c:lblAlgn val="ctr"/>
        <c:lblOffset val="100"/>
        <c:noMultiLvlLbl val="0"/>
      </c:catAx>
      <c:valAx>
        <c:axId val="14101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101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FISICO-QUIMICO'!$J$73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FISICO-QUIMICO'!$K$73:$M$73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FISICO-QUIMICO'!$J$74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FISICO-QUIMICO'!$K$74:$M$74</c:f>
              <c:numCache>
                <c:formatCode>General</c:formatCode>
                <c:ptCount val="3"/>
                <c:pt idx="0" formatCode="0.0">
                  <c:v>7.3</c:v>
                </c:pt>
                <c:pt idx="1">
                  <c:v>7.3</c:v>
                </c:pt>
                <c:pt idx="2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FISICO-QUIMICO'!$J$75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FISICO-QUIMICO'!$K$66:$M$66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FISICO-QUIMICO'!$K$75:$M$75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57888"/>
        <c:axId val="142759808"/>
      </c:lineChart>
      <c:catAx>
        <c:axId val="14275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2759808"/>
        <c:crosses val="autoZero"/>
        <c:auto val="1"/>
        <c:lblAlgn val="ctr"/>
        <c:lblOffset val="100"/>
        <c:noMultiLvlLbl val="0"/>
      </c:catAx>
      <c:valAx>
        <c:axId val="14275980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27578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24</xdr:row>
      <xdr:rowOff>76199</xdr:rowOff>
    </xdr:from>
    <xdr:to>
      <xdr:col>14</xdr:col>
      <xdr:colOff>28575</xdr:colOff>
      <xdr:row>39</xdr:row>
      <xdr:rowOff>28574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85</xdr:row>
      <xdr:rowOff>95250</xdr:rowOff>
    </xdr:from>
    <xdr:to>
      <xdr:col>14</xdr:col>
      <xdr:colOff>38100</xdr:colOff>
      <xdr:row>98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137</xdr:row>
      <xdr:rowOff>0</xdr:rowOff>
    </xdr:from>
    <xdr:to>
      <xdr:col>14</xdr:col>
      <xdr:colOff>38100</xdr:colOff>
      <xdr:row>149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632012</xdr:colOff>
      <xdr:row>27</xdr:row>
      <xdr:rowOff>189380</xdr:rowOff>
    </xdr:from>
    <xdr:to>
      <xdr:col>13</xdr:col>
      <xdr:colOff>241487</xdr:colOff>
      <xdr:row>28</xdr:row>
      <xdr:rowOff>8405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632012" y="8089527"/>
          <a:ext cx="8585387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45</xdr:row>
      <xdr:rowOff>152401</xdr:rowOff>
    </xdr:from>
    <xdr:to>
      <xdr:col>13</xdr:col>
      <xdr:colOff>638174</xdr:colOff>
      <xdr:row>60</xdr:row>
      <xdr:rowOff>57151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711574</xdr:colOff>
      <xdr:row>49</xdr:row>
      <xdr:rowOff>171451</xdr:rowOff>
    </xdr:from>
    <xdr:to>
      <xdr:col>12</xdr:col>
      <xdr:colOff>695325</xdr:colOff>
      <xdr:row>49</xdr:row>
      <xdr:rowOff>180975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711574" y="12258676"/>
          <a:ext cx="8489576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285189</xdr:colOff>
      <xdr:row>17</xdr:row>
      <xdr:rowOff>170888</xdr:rowOff>
    </xdr:from>
    <xdr:to>
      <xdr:col>11</xdr:col>
      <xdr:colOff>668430</xdr:colOff>
      <xdr:row>43</xdr:row>
      <xdr:rowOff>56588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448235</xdr:colOff>
      <xdr:row>44</xdr:row>
      <xdr:rowOff>78442</xdr:rowOff>
    </xdr:from>
    <xdr:to>
      <xdr:col>11</xdr:col>
      <xdr:colOff>593911</xdr:colOff>
      <xdr:row>55</xdr:row>
      <xdr:rowOff>112059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2427323" y="9614648"/>
          <a:ext cx="3115235" cy="2129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82</xdr:row>
      <xdr:rowOff>87474</xdr:rowOff>
    </xdr:from>
    <xdr:to>
      <xdr:col>13</xdr:col>
      <xdr:colOff>67235</xdr:colOff>
      <xdr:row>106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117</xdr:row>
      <xdr:rowOff>209856</xdr:rowOff>
    </xdr:from>
    <xdr:to>
      <xdr:col>13</xdr:col>
      <xdr:colOff>407486</xdr:colOff>
      <xdr:row>147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1291379</xdr:colOff>
      <xdr:row>126</xdr:row>
      <xdr:rowOff>11074</xdr:rowOff>
    </xdr:from>
    <xdr:to>
      <xdr:col>12</xdr:col>
      <xdr:colOff>439731</xdr:colOff>
      <xdr:row>126</xdr:row>
      <xdr:rowOff>11074</xdr:rowOff>
    </xdr:to>
    <xdr:cxnSp macro="">
      <xdr:nvCxnSpPr>
        <xdr:cNvPr id="13" name="40 Conector recto">
          <a:extLst>
            <a:ext uri="{FF2B5EF4-FFF2-40B4-BE49-F238E27FC236}">
              <a16:creationId xmlns:a16="http://schemas.microsoft.com/office/drawing/2014/main" id="{A2C2BE18-BD46-4972-8682-62D461865EC6}"/>
            </a:ext>
          </a:extLst>
        </xdr:cNvPr>
        <xdr:cNvCxnSpPr/>
      </xdr:nvCxnSpPr>
      <xdr:spPr>
        <a:xfrm>
          <a:off x="1713792" y="27981444"/>
          <a:ext cx="11133287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664510</xdr:colOff>
      <xdr:row>87</xdr:row>
      <xdr:rowOff>108697</xdr:rowOff>
    </xdr:from>
    <xdr:to>
      <xdr:col>12</xdr:col>
      <xdr:colOff>597274</xdr:colOff>
      <xdr:row>87</xdr:row>
      <xdr:rowOff>108697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093135" y="19730197"/>
          <a:ext cx="1130561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123265</xdr:colOff>
      <xdr:row>2</xdr:row>
      <xdr:rowOff>112060</xdr:rowOff>
    </xdr:from>
    <xdr:to>
      <xdr:col>14</xdr:col>
      <xdr:colOff>47625</xdr:colOff>
      <xdr:row>9</xdr:row>
      <xdr:rowOff>78441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6D8F7DB1-F275-440D-A037-CF48D848D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4" y="425825"/>
          <a:ext cx="13337802" cy="1378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96</xdr:row>
      <xdr:rowOff>51858</xdr:rowOff>
    </xdr:from>
    <xdr:to>
      <xdr:col>4</xdr:col>
      <xdr:colOff>354541</xdr:colOff>
      <xdr:row>108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96</xdr:row>
      <xdr:rowOff>199215</xdr:rowOff>
    </xdr:from>
    <xdr:to>
      <xdr:col>9</xdr:col>
      <xdr:colOff>430804</xdr:colOff>
      <xdr:row>109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112</xdr:row>
      <xdr:rowOff>43580</xdr:rowOff>
    </xdr:from>
    <xdr:to>
      <xdr:col>4</xdr:col>
      <xdr:colOff>214157</xdr:colOff>
      <xdr:row>124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112</xdr:row>
      <xdr:rowOff>137125</xdr:rowOff>
    </xdr:from>
    <xdr:to>
      <xdr:col>9</xdr:col>
      <xdr:colOff>210583</xdr:colOff>
      <xdr:row>124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9523</xdr:colOff>
      <xdr:row>36</xdr:row>
      <xdr:rowOff>47625</xdr:rowOff>
    </xdr:from>
    <xdr:to>
      <xdr:col>1</xdr:col>
      <xdr:colOff>4381500</xdr:colOff>
      <xdr:row>45</xdr:row>
      <xdr:rowOff>129462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428623" y="9715500"/>
          <a:ext cx="4371977" cy="2034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17318</xdr:colOff>
      <xdr:row>10</xdr:row>
      <xdr:rowOff>17319</xdr:rowOff>
    </xdr:from>
    <xdr:to>
      <xdr:col>14</xdr:col>
      <xdr:colOff>164523</xdr:colOff>
      <xdr:row>27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12</xdr:row>
      <xdr:rowOff>111126</xdr:rowOff>
    </xdr:from>
    <xdr:to>
      <xdr:col>14</xdr:col>
      <xdr:colOff>508000</xdr:colOff>
      <xdr:row>30</xdr:row>
      <xdr:rowOff>121708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127748</xdr:rowOff>
    </xdr:from>
    <xdr:to>
      <xdr:col>5</xdr:col>
      <xdr:colOff>167640</xdr:colOff>
      <xdr:row>36</xdr:row>
      <xdr:rowOff>2242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167640</xdr:colOff>
      <xdr:row>19</xdr:row>
      <xdr:rowOff>22859</xdr:rowOff>
    </xdr:from>
    <xdr:to>
      <xdr:col>13</xdr:col>
      <xdr:colOff>160021</xdr:colOff>
      <xdr:row>35</xdr:row>
      <xdr:rowOff>137160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2699385</xdr:colOff>
      <xdr:row>42</xdr:row>
      <xdr:rowOff>160020</xdr:rowOff>
    </xdr:from>
    <xdr:to>
      <xdr:col>10</xdr:col>
      <xdr:colOff>571501</xdr:colOff>
      <xdr:row>60</xdr:row>
      <xdr:rowOff>47624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133349</xdr:rowOff>
    </xdr:from>
    <xdr:to>
      <xdr:col>14</xdr:col>
      <xdr:colOff>0</xdr:colOff>
      <xdr:row>42</xdr:row>
      <xdr:rowOff>76200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190499</xdr:rowOff>
    </xdr:from>
    <xdr:to>
      <xdr:col>14</xdr:col>
      <xdr:colOff>482601</xdr:colOff>
      <xdr:row>40</xdr:row>
      <xdr:rowOff>172508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STADISTICAS%20TRIMESTRAL/ESTADISTICA%20TRIMESTRAL%20ENERO-MARZO%202021/Estad&#237;stica%20%20Enero-Marz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dad"/>
      <sheetName val="Análisis F Q"/>
      <sheetName val="Consumos"/>
      <sheetName val="Producción de Agua"/>
      <sheetName val="Operación y Mant."/>
      <sheetName val="Aguas Residuales"/>
      <sheetName val="Ingeniería"/>
      <sheetName val="Comercial"/>
      <sheetName val="Catastro"/>
      <sheetName val="RRHH"/>
      <sheetName val="Hoja1"/>
    </sheetNames>
    <sheetDataSet>
      <sheetData sheetId="0"/>
      <sheetData sheetId="1">
        <row r="63">
          <cell r="K63" t="str">
            <v>Enero</v>
          </cell>
        </row>
      </sheetData>
      <sheetData sheetId="2"/>
      <sheetData sheetId="3"/>
      <sheetData sheetId="4">
        <row r="6">
          <cell r="B6" t="str">
            <v>CANTIDAD DE AVERIAS CORREGIDAS</v>
          </cell>
        </row>
      </sheetData>
      <sheetData sheetId="5">
        <row r="6">
          <cell r="C6" t="str">
            <v>Enero</v>
          </cell>
        </row>
        <row r="7">
          <cell r="B7" t="str">
            <v>Desatascos de redes principales</v>
          </cell>
        </row>
        <row r="8">
          <cell r="B8" t="str">
            <v>Desatascos de acometidas domiciliarias</v>
          </cell>
        </row>
        <row r="9">
          <cell r="B9" t="str">
            <v>Desatascos de acometidas multi-domiciliarias</v>
          </cell>
        </row>
        <row r="10">
          <cell r="B10" t="str">
            <v>Reparación de acometida domiciliarias</v>
          </cell>
        </row>
        <row r="11">
          <cell r="B11" t="str">
            <v>Reparación de acometida multidomiciliarias</v>
          </cell>
        </row>
        <row r="12">
          <cell r="B12" t="str">
            <v>Reparación de la red de alcantarillado</v>
          </cell>
        </row>
        <row r="13">
          <cell r="B13" t="str">
            <v>Reparación de registro</v>
          </cell>
        </row>
        <row r="14">
          <cell r="B14" t="str">
            <v>Limpieza de registros de Inspección</v>
          </cell>
        </row>
        <row r="15">
          <cell r="B15" t="str">
            <v>Sustitución de tubería H.S por PVC Ø 4" (Pies)</v>
          </cell>
        </row>
        <row r="16">
          <cell r="B16" t="str">
            <v>Sustitución de tubería H.S por PVC Ø 6" (Pies)</v>
          </cell>
        </row>
        <row r="17">
          <cell r="B17" t="str">
            <v>Sustitución de tubería H.S por PVC Ø 8" (Pies)</v>
          </cell>
        </row>
      </sheetData>
      <sheetData sheetId="6">
        <row r="10">
          <cell r="B10" t="str">
            <v>Enero</v>
          </cell>
        </row>
      </sheetData>
      <sheetData sheetId="7">
        <row r="7">
          <cell r="C7" t="str">
            <v>Enero</v>
          </cell>
        </row>
      </sheetData>
      <sheetData sheetId="8">
        <row r="6">
          <cell r="I6" t="str">
            <v>Enero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61"/>
  <sheetViews>
    <sheetView zoomScaleNormal="100" workbookViewId="0">
      <selection activeCell="G15" sqref="G15"/>
    </sheetView>
  </sheetViews>
  <sheetFormatPr baseColWidth="10" defaultColWidth="11.42578125" defaultRowHeight="15" x14ac:dyDescent="0.25"/>
  <cols>
    <col min="1" max="1" width="30" style="9" customWidth="1"/>
    <col min="2" max="2" width="9" style="9" customWidth="1"/>
    <col min="3" max="3" width="8.85546875" style="9" customWidth="1"/>
    <col min="4" max="4" width="9.140625" style="9" customWidth="1"/>
    <col min="5" max="5" width="13.140625" style="9" customWidth="1"/>
    <col min="6" max="6" width="6.5703125" style="9" customWidth="1"/>
    <col min="7" max="7" width="17.42578125" style="9" bestFit="1" customWidth="1"/>
    <col min="8" max="8" width="6.5703125" style="9" customWidth="1"/>
    <col min="9" max="9" width="7.140625" style="9" customWidth="1"/>
    <col min="10" max="10" width="11.42578125" style="9"/>
    <col min="11" max="11" width="8.140625" style="9" customWidth="1"/>
    <col min="12" max="13" width="11" style="9" customWidth="1"/>
    <col min="14" max="14" width="9.7109375" style="9" customWidth="1"/>
    <col min="15" max="16384" width="11.42578125" style="9"/>
  </cols>
  <sheetData>
    <row r="2" spans="1:23" ht="18.75" x14ac:dyDescent="0.3">
      <c r="A2" s="160" t="s">
        <v>166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</row>
    <row r="3" spans="1:23" ht="18.75" x14ac:dyDescent="0.3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</row>
    <row r="4" spans="1:23" ht="15.75" thickBot="1" x14ac:dyDescent="0.3">
      <c r="A4" s="107" t="s">
        <v>167</v>
      </c>
      <c r="B4" s="109" t="s">
        <v>178</v>
      </c>
      <c r="C4" s="109" t="s">
        <v>179</v>
      </c>
      <c r="D4" s="109" t="s">
        <v>180</v>
      </c>
      <c r="E4" s="155" t="s">
        <v>2</v>
      </c>
      <c r="T4" s="8"/>
      <c r="U4" s="8"/>
      <c r="V4" s="8"/>
      <c r="W4" s="8"/>
    </row>
    <row r="5" spans="1:23" ht="20.25" thickTop="1" thickBot="1" x14ac:dyDescent="0.3">
      <c r="A5" s="4" t="s">
        <v>109</v>
      </c>
      <c r="B5" s="108">
        <v>97.6</v>
      </c>
      <c r="C5" s="108">
        <v>93.22</v>
      </c>
      <c r="D5" s="108">
        <v>98.75</v>
      </c>
      <c r="E5" s="108">
        <f>IFERROR((AVERAGE(B5:D5)),"-")</f>
        <v>96.523333333333326</v>
      </c>
      <c r="L5" s="94"/>
    </row>
    <row r="6" spans="1:23" ht="20.25" thickTop="1" thickBot="1" x14ac:dyDescent="0.3">
      <c r="A6" s="4" t="s">
        <v>110</v>
      </c>
      <c r="B6" s="108">
        <v>78.666666666666657</v>
      </c>
      <c r="C6" s="108" t="s">
        <v>170</v>
      </c>
      <c r="D6" s="108">
        <v>88</v>
      </c>
      <c r="E6" s="108">
        <f t="shared" ref="E6:E23" si="0">IFERROR((AVERAGE(B6:D6)),"-")</f>
        <v>83.333333333333329</v>
      </c>
      <c r="L6" s="94"/>
    </row>
    <row r="7" spans="1:23" ht="20.25" thickTop="1" thickBot="1" x14ac:dyDescent="0.3">
      <c r="A7" s="4" t="s">
        <v>157</v>
      </c>
      <c r="B7" s="108">
        <v>98.75</v>
      </c>
      <c r="C7" s="108">
        <v>96.2</v>
      </c>
      <c r="D7" s="108">
        <v>96.666666666666671</v>
      </c>
      <c r="E7" s="108">
        <f t="shared" si="0"/>
        <v>97.205555555555563</v>
      </c>
      <c r="L7" s="94"/>
    </row>
    <row r="8" spans="1:23" ht="20.25" thickTop="1" thickBot="1" x14ac:dyDescent="0.3">
      <c r="A8" s="4" t="s">
        <v>158</v>
      </c>
      <c r="B8" s="108">
        <v>100</v>
      </c>
      <c r="C8" s="108">
        <v>85</v>
      </c>
      <c r="D8" s="108">
        <v>93.333333333333329</v>
      </c>
      <c r="E8" s="108">
        <f t="shared" si="0"/>
        <v>92.777777777777771</v>
      </c>
      <c r="L8" s="94"/>
    </row>
    <row r="9" spans="1:23" ht="20.25" thickTop="1" thickBot="1" x14ac:dyDescent="0.3">
      <c r="A9" s="4" t="s">
        <v>159</v>
      </c>
      <c r="B9" s="108">
        <v>87.5</v>
      </c>
      <c r="C9" s="108">
        <v>97</v>
      </c>
      <c r="D9" s="108">
        <v>86.25</v>
      </c>
      <c r="E9" s="108">
        <f t="shared" si="0"/>
        <v>90.25</v>
      </c>
      <c r="L9" s="94"/>
    </row>
    <row r="10" spans="1:23" ht="20.25" thickTop="1" thickBot="1" x14ac:dyDescent="0.3">
      <c r="A10" s="4" t="s">
        <v>116</v>
      </c>
      <c r="B10" s="108">
        <v>100</v>
      </c>
      <c r="C10" s="108">
        <v>100</v>
      </c>
      <c r="D10" s="108">
        <v>80</v>
      </c>
      <c r="E10" s="108">
        <f t="shared" si="0"/>
        <v>93.333333333333329</v>
      </c>
      <c r="L10" s="94"/>
    </row>
    <row r="11" spans="1:23" ht="20.25" thickTop="1" thickBot="1" x14ac:dyDescent="0.3">
      <c r="A11" s="4" t="s">
        <v>117</v>
      </c>
      <c r="B11" s="108">
        <v>83.75</v>
      </c>
      <c r="C11" s="108">
        <v>93</v>
      </c>
      <c r="D11" s="108">
        <v>81</v>
      </c>
      <c r="E11" s="108">
        <f t="shared" si="0"/>
        <v>85.916666666666671</v>
      </c>
      <c r="L11" s="94"/>
    </row>
    <row r="12" spans="1:23" ht="20.25" thickTop="1" thickBot="1" x14ac:dyDescent="0.3">
      <c r="A12" s="4" t="s">
        <v>119</v>
      </c>
      <c r="B12" s="108">
        <v>100</v>
      </c>
      <c r="C12" s="108">
        <v>100</v>
      </c>
      <c r="D12" s="108">
        <v>97.5</v>
      </c>
      <c r="E12" s="108">
        <f t="shared" si="0"/>
        <v>99.166666666666671</v>
      </c>
      <c r="L12" s="94"/>
    </row>
    <row r="13" spans="1:23" ht="20.25" thickTop="1" thickBot="1" x14ac:dyDescent="0.3">
      <c r="A13" s="4" t="s">
        <v>160</v>
      </c>
      <c r="B13" s="108">
        <v>96.25</v>
      </c>
      <c r="C13" s="108">
        <v>68.7</v>
      </c>
      <c r="D13" s="108">
        <v>96</v>
      </c>
      <c r="E13" s="108">
        <f t="shared" si="0"/>
        <v>86.983333333333334</v>
      </c>
      <c r="L13" s="94"/>
    </row>
    <row r="14" spans="1:23" ht="20.25" thickTop="1" thickBot="1" x14ac:dyDescent="0.3">
      <c r="A14" s="4" t="s">
        <v>123</v>
      </c>
      <c r="B14" s="108">
        <v>78.571428571428569</v>
      </c>
      <c r="C14" s="108">
        <v>33.75</v>
      </c>
      <c r="D14" s="108">
        <v>84</v>
      </c>
      <c r="E14" s="108">
        <f t="shared" si="0"/>
        <v>65.44047619047619</v>
      </c>
      <c r="L14" s="94"/>
    </row>
    <row r="15" spans="1:23" ht="20.25" thickTop="1" thickBot="1" x14ac:dyDescent="0.3">
      <c r="A15" s="4" t="s">
        <v>124</v>
      </c>
      <c r="B15" s="108">
        <v>93.333333333333329</v>
      </c>
      <c r="C15" s="108">
        <v>55</v>
      </c>
      <c r="D15" s="108" t="s">
        <v>170</v>
      </c>
      <c r="E15" s="108">
        <f t="shared" si="0"/>
        <v>74.166666666666657</v>
      </c>
      <c r="L15" s="94"/>
    </row>
    <row r="16" spans="1:23" ht="20.25" thickTop="1" thickBot="1" x14ac:dyDescent="0.3">
      <c r="A16" s="4" t="s">
        <v>161</v>
      </c>
      <c r="B16" s="108">
        <v>100</v>
      </c>
      <c r="C16" s="108">
        <v>64.95</v>
      </c>
      <c r="D16" s="108">
        <v>95</v>
      </c>
      <c r="E16" s="108">
        <f t="shared" si="0"/>
        <v>86.649999999999991</v>
      </c>
      <c r="L16" s="94"/>
    </row>
    <row r="17" spans="1:12" ht="20.25" thickTop="1" thickBot="1" x14ac:dyDescent="0.3">
      <c r="A17" s="4" t="s">
        <v>126</v>
      </c>
      <c r="B17" s="108">
        <v>100</v>
      </c>
      <c r="C17" s="108">
        <v>100</v>
      </c>
      <c r="D17" s="108">
        <v>100</v>
      </c>
      <c r="E17" s="108">
        <f>IFERROR((AVERAGE(B17:D17)),"-")</f>
        <v>100</v>
      </c>
      <c r="L17" s="94"/>
    </row>
    <row r="18" spans="1:12" ht="20.25" thickTop="1" thickBot="1" x14ac:dyDescent="0.3">
      <c r="A18" s="4" t="s">
        <v>127</v>
      </c>
      <c r="B18" s="108">
        <v>64</v>
      </c>
      <c r="C18" s="108">
        <v>50</v>
      </c>
      <c r="D18" s="108">
        <v>95</v>
      </c>
      <c r="E18" s="108">
        <f t="shared" si="0"/>
        <v>69.666666666666671</v>
      </c>
      <c r="L18" s="94"/>
    </row>
    <row r="19" spans="1:12" ht="20.25" thickTop="1" thickBot="1" x14ac:dyDescent="0.3">
      <c r="A19" s="4" t="s">
        <v>162</v>
      </c>
      <c r="B19" s="108" t="s">
        <v>170</v>
      </c>
      <c r="C19" s="108">
        <v>100</v>
      </c>
      <c r="D19" s="108">
        <v>100</v>
      </c>
      <c r="E19" s="108">
        <f t="shared" si="0"/>
        <v>100</v>
      </c>
      <c r="L19" s="94"/>
    </row>
    <row r="20" spans="1:12" ht="20.25" thickTop="1" thickBot="1" x14ac:dyDescent="0.3">
      <c r="A20" s="4" t="s">
        <v>163</v>
      </c>
      <c r="B20" s="108">
        <v>92.5</v>
      </c>
      <c r="C20" s="108">
        <v>100</v>
      </c>
      <c r="D20" s="108">
        <v>90</v>
      </c>
      <c r="E20" s="108">
        <f t="shared" si="0"/>
        <v>94.166666666666671</v>
      </c>
      <c r="L20" s="94"/>
    </row>
    <row r="21" spans="1:12" ht="20.25" thickTop="1" thickBot="1" x14ac:dyDescent="0.3">
      <c r="A21" s="4" t="s">
        <v>187</v>
      </c>
      <c r="B21" s="108">
        <v>100</v>
      </c>
      <c r="C21" s="108" t="s">
        <v>170</v>
      </c>
      <c r="D21" s="108" t="s">
        <v>170</v>
      </c>
      <c r="E21" s="108">
        <f t="shared" si="0"/>
        <v>100</v>
      </c>
      <c r="L21" s="94"/>
    </row>
    <row r="22" spans="1:12" ht="20.25" thickTop="1" thickBot="1" x14ac:dyDescent="0.3">
      <c r="A22" s="4" t="s">
        <v>129</v>
      </c>
      <c r="B22" s="108" t="s">
        <v>170</v>
      </c>
      <c r="C22" s="108">
        <v>100</v>
      </c>
      <c r="D22" s="108">
        <v>100</v>
      </c>
      <c r="E22" s="108">
        <f t="shared" si="0"/>
        <v>100</v>
      </c>
      <c r="F22" s="94"/>
      <c r="L22" s="94"/>
    </row>
    <row r="23" spans="1:12" ht="20.25" thickTop="1" thickBot="1" x14ac:dyDescent="0.3">
      <c r="A23" s="4" t="s">
        <v>130</v>
      </c>
      <c r="B23" s="108">
        <v>90</v>
      </c>
      <c r="C23" s="108">
        <v>100</v>
      </c>
      <c r="D23" s="108">
        <v>100</v>
      </c>
      <c r="E23" s="108">
        <f t="shared" si="0"/>
        <v>96.666666666666671</v>
      </c>
      <c r="F23" s="94"/>
    </row>
    <row r="24" spans="1:12" ht="16.5" thickTop="1" x14ac:dyDescent="0.25">
      <c r="A24" s="107" t="s">
        <v>168</v>
      </c>
      <c r="B24" s="153">
        <f>IFERROR(AVERAGE(B5:B23),"-")</f>
        <v>91.818907563025206</v>
      </c>
      <c r="C24" s="153">
        <f>IFERROR(AVERAGE(C5:C23),"-")</f>
        <v>84.518823529411776</v>
      </c>
      <c r="D24" s="153">
        <f>IFERROR(AVERAGE(D5:D23),"-")</f>
        <v>93.029411764705884</v>
      </c>
      <c r="E24" s="153">
        <f>IFERROR(AVERAGE(E5:E23),"-")</f>
        <v>90.118270676691736</v>
      </c>
    </row>
    <row r="25" spans="1:12" ht="18.75" x14ac:dyDescent="0.3">
      <c r="B25" s="152"/>
      <c r="C25" s="152"/>
      <c r="D25" s="152"/>
      <c r="E25" s="152"/>
    </row>
    <row r="34" spans="19:19" x14ac:dyDescent="0.25">
      <c r="S34" s="106"/>
    </row>
    <row r="35" spans="19:19" x14ac:dyDescent="0.25">
      <c r="S35" s="106"/>
    </row>
    <row r="61" ht="16.5" customHeight="1" x14ac:dyDescent="0.25"/>
  </sheetData>
  <mergeCells count="1">
    <mergeCell ref="A2:N2"/>
  </mergeCells>
  <phoneticPr fontId="33" type="noConversion"/>
  <conditionalFormatting sqref="B24:E24">
    <cfRule type="cellIs" dxfId="6" priority="2" operator="lessThanOrEqual">
      <formula>95</formula>
    </cfRule>
  </conditionalFormatting>
  <conditionalFormatting sqref="B5:B21 C5:D23">
    <cfRule type="cellIs" dxfId="5" priority="7" operator="lessThanOrEqual">
      <formula>95</formula>
    </cfRule>
  </conditionalFormatting>
  <conditionalFormatting sqref="F22:F23">
    <cfRule type="cellIs" dxfId="4" priority="5" operator="lessThanOrEqual">
      <formula>95</formula>
    </cfRule>
  </conditionalFormatting>
  <conditionalFormatting sqref="B22:B23">
    <cfRule type="cellIs" dxfId="3" priority="6" operator="lessThanOrEqual">
      <formula>95</formula>
    </cfRule>
  </conditionalFormatting>
  <conditionalFormatting sqref="E5:E23">
    <cfRule type="cellIs" dxfId="2" priority="1" operator="lessThanOrEqual">
      <formula>95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7"/>
  <sheetViews>
    <sheetView showGridLines="0" tabSelected="1" view="pageBreakPreview" zoomScale="85" zoomScaleNormal="85" zoomScaleSheetLayoutView="85" workbookViewId="0">
      <selection activeCell="M11" sqref="M11"/>
    </sheetView>
  </sheetViews>
  <sheetFormatPr baseColWidth="10" defaultRowHeight="15" x14ac:dyDescent="0.25"/>
  <cols>
    <col min="1" max="1" width="8.28515625" customWidth="1"/>
    <col min="2" max="2" width="43.140625" customWidth="1"/>
    <col min="3" max="3" width="15.5703125" customWidth="1"/>
    <col min="4" max="5" width="14.28515625" customWidth="1"/>
    <col min="6" max="6" width="13.28515625" bestFit="1" customWidth="1"/>
    <col min="8" max="8" width="59.28515625" customWidth="1"/>
    <col min="9" max="9" width="16.5703125" customWidth="1"/>
    <col min="10" max="11" width="14" customWidth="1"/>
    <col min="12" max="12" width="12.5703125" customWidth="1"/>
    <col min="14" max="14" width="15.28515625" customWidth="1"/>
  </cols>
  <sheetData>
    <row r="1" spans="1:12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</row>
    <row r="2" spans="1:12" ht="20.45" customHeight="1" x14ac:dyDescent="0.25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1:12" ht="18.75" x14ac:dyDescent="0.3">
      <c r="A3" s="188" t="s">
        <v>183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</row>
    <row r="5" spans="1:12" ht="15.75" thickBot="1" x14ac:dyDescent="0.3"/>
    <row r="6" spans="1:12" ht="20.25" thickTop="1" thickBot="1" x14ac:dyDescent="0.35">
      <c r="B6" s="1" t="s">
        <v>1</v>
      </c>
      <c r="C6" s="1" t="s">
        <v>178</v>
      </c>
      <c r="D6" s="1" t="s">
        <v>179</v>
      </c>
      <c r="E6" s="1" t="s">
        <v>180</v>
      </c>
      <c r="F6" s="2" t="s">
        <v>2</v>
      </c>
      <c r="G6" s="3"/>
      <c r="H6" s="1" t="s">
        <v>1</v>
      </c>
      <c r="I6" s="1" t="s">
        <v>178</v>
      </c>
      <c r="J6" s="1" t="s">
        <v>179</v>
      </c>
      <c r="K6" s="1" t="s">
        <v>180</v>
      </c>
      <c r="L6" s="1" t="s">
        <v>2</v>
      </c>
    </row>
    <row r="7" spans="1:12" ht="20.25" thickTop="1" thickBot="1" x14ac:dyDescent="0.35">
      <c r="B7" s="131" t="s">
        <v>3</v>
      </c>
      <c r="C7" s="5">
        <v>63</v>
      </c>
      <c r="D7" s="5">
        <v>118</v>
      </c>
      <c r="E7" s="5">
        <v>202</v>
      </c>
      <c r="F7" s="5">
        <f>AVERAGE(C7:E7)</f>
        <v>127.66666666666667</v>
      </c>
      <c r="G7" s="3"/>
      <c r="H7" s="135" t="s">
        <v>4</v>
      </c>
      <c r="I7" s="5">
        <v>1</v>
      </c>
      <c r="J7" s="5">
        <v>4</v>
      </c>
      <c r="K7" s="5">
        <v>19</v>
      </c>
      <c r="L7" s="5">
        <f t="shared" ref="L7:L14" si="0">AVERAGE(I7:K7)</f>
        <v>8</v>
      </c>
    </row>
    <row r="8" spans="1:12" ht="20.25" thickTop="1" thickBot="1" x14ac:dyDescent="0.35">
      <c r="B8" s="131" t="s">
        <v>5</v>
      </c>
      <c r="C8" s="5">
        <v>1111</v>
      </c>
      <c r="D8" s="5">
        <v>1894</v>
      </c>
      <c r="E8" s="5">
        <v>3221</v>
      </c>
      <c r="F8" s="5">
        <f t="shared" ref="F8:F16" si="1">AVERAGE(C8:E8)</f>
        <v>2075.3333333333335</v>
      </c>
      <c r="G8" s="3"/>
      <c r="H8" s="135" t="s">
        <v>6</v>
      </c>
      <c r="I8" s="5">
        <v>40</v>
      </c>
      <c r="J8" s="5">
        <v>27</v>
      </c>
      <c r="K8" s="5">
        <v>16</v>
      </c>
      <c r="L8" s="5">
        <f t="shared" si="0"/>
        <v>27.666666666666668</v>
      </c>
    </row>
    <row r="9" spans="1:12" ht="20.25" thickTop="1" thickBot="1" x14ac:dyDescent="0.35">
      <c r="B9" s="131" t="s">
        <v>7</v>
      </c>
      <c r="C9" s="5">
        <v>250</v>
      </c>
      <c r="D9" s="5">
        <v>248</v>
      </c>
      <c r="E9" s="5">
        <v>12</v>
      </c>
      <c r="F9" s="5">
        <f t="shared" si="1"/>
        <v>170</v>
      </c>
      <c r="G9" s="3"/>
      <c r="H9" s="135" t="s">
        <v>8</v>
      </c>
      <c r="I9" s="5">
        <v>386</v>
      </c>
      <c r="J9" s="5">
        <v>385</v>
      </c>
      <c r="K9" s="5">
        <v>46</v>
      </c>
      <c r="L9" s="5">
        <f t="shared" si="0"/>
        <v>272.33333333333331</v>
      </c>
    </row>
    <row r="10" spans="1:12" ht="20.25" thickTop="1" thickBot="1" x14ac:dyDescent="0.35">
      <c r="B10" s="131" t="s">
        <v>9</v>
      </c>
      <c r="C10" s="5">
        <v>215</v>
      </c>
      <c r="D10" s="5">
        <v>137</v>
      </c>
      <c r="E10" s="5">
        <v>213</v>
      </c>
      <c r="F10" s="5">
        <f t="shared" si="1"/>
        <v>188.33333333333334</v>
      </c>
      <c r="G10" s="3"/>
      <c r="H10" s="5" t="s">
        <v>10</v>
      </c>
      <c r="I10" s="5">
        <v>350</v>
      </c>
      <c r="J10" s="5">
        <v>271</v>
      </c>
      <c r="K10" s="5">
        <v>2275</v>
      </c>
      <c r="L10" s="5">
        <f t="shared" si="0"/>
        <v>965.33333333333337</v>
      </c>
    </row>
    <row r="11" spans="1:12" ht="20.25" thickTop="1" thickBot="1" x14ac:dyDescent="0.35">
      <c r="B11" s="131" t="s">
        <v>11</v>
      </c>
      <c r="C11" s="5">
        <v>203</v>
      </c>
      <c r="D11" s="5">
        <v>242</v>
      </c>
      <c r="E11" s="5">
        <v>177</v>
      </c>
      <c r="F11" s="5">
        <f t="shared" si="1"/>
        <v>207.33333333333334</v>
      </c>
      <c r="G11" s="3"/>
      <c r="H11" s="135" t="s">
        <v>12</v>
      </c>
      <c r="I11" s="5">
        <v>55</v>
      </c>
      <c r="J11" s="5">
        <v>558</v>
      </c>
      <c r="K11" s="5">
        <v>103</v>
      </c>
      <c r="L11" s="5">
        <f t="shared" si="0"/>
        <v>238.66666666666666</v>
      </c>
    </row>
    <row r="12" spans="1:12" ht="20.25" thickTop="1" thickBot="1" x14ac:dyDescent="0.35">
      <c r="B12" s="131" t="s">
        <v>13</v>
      </c>
      <c r="C12" s="5">
        <v>164</v>
      </c>
      <c r="D12" s="5">
        <v>387</v>
      </c>
      <c r="E12" s="5">
        <v>952</v>
      </c>
      <c r="F12" s="5">
        <f t="shared" si="1"/>
        <v>501</v>
      </c>
      <c r="G12" s="3"/>
      <c r="H12" s="5" t="s">
        <v>14</v>
      </c>
      <c r="I12" s="5">
        <v>0</v>
      </c>
      <c r="J12" s="5">
        <v>0</v>
      </c>
      <c r="K12" s="5">
        <v>0</v>
      </c>
      <c r="L12" s="5">
        <f t="shared" si="0"/>
        <v>0</v>
      </c>
    </row>
    <row r="13" spans="1:12" ht="20.25" thickTop="1" thickBot="1" x14ac:dyDescent="0.35">
      <c r="B13" s="131" t="s">
        <v>15</v>
      </c>
      <c r="C13" s="5">
        <v>32</v>
      </c>
      <c r="D13" s="5">
        <v>80</v>
      </c>
      <c r="E13" s="5">
        <v>87</v>
      </c>
      <c r="F13" s="5">
        <f t="shared" si="1"/>
        <v>66.333333333333329</v>
      </c>
      <c r="G13" s="3"/>
      <c r="H13" s="135" t="s">
        <v>16</v>
      </c>
      <c r="I13" s="5">
        <v>0</v>
      </c>
      <c r="J13" s="5">
        <v>5</v>
      </c>
      <c r="K13" s="5">
        <v>5</v>
      </c>
      <c r="L13" s="5">
        <f t="shared" si="0"/>
        <v>3.3333333333333335</v>
      </c>
    </row>
    <row r="14" spans="1:12" ht="39" thickTop="1" thickBot="1" x14ac:dyDescent="0.35">
      <c r="B14" s="131" t="s">
        <v>17</v>
      </c>
      <c r="C14" s="5">
        <v>175</v>
      </c>
      <c r="D14" s="5">
        <v>361</v>
      </c>
      <c r="E14" s="5">
        <v>67</v>
      </c>
      <c r="F14" s="5">
        <f t="shared" si="1"/>
        <v>201</v>
      </c>
      <c r="G14" s="3"/>
      <c r="H14" s="135" t="s">
        <v>18</v>
      </c>
      <c r="I14" s="5">
        <v>102</v>
      </c>
      <c r="J14" s="5">
        <v>42</v>
      </c>
      <c r="K14" s="5">
        <v>53</v>
      </c>
      <c r="L14" s="5">
        <f t="shared" si="0"/>
        <v>65.666666666666671</v>
      </c>
    </row>
    <row r="15" spans="1:12" ht="20.25" thickTop="1" thickBot="1" x14ac:dyDescent="0.35">
      <c r="B15" s="131" t="s">
        <v>19</v>
      </c>
      <c r="C15" s="5">
        <v>0</v>
      </c>
      <c r="D15" s="5">
        <v>0</v>
      </c>
      <c r="E15" s="5">
        <v>0</v>
      </c>
      <c r="F15" s="5">
        <f t="shared" si="1"/>
        <v>0</v>
      </c>
      <c r="G15" s="3"/>
      <c r="H15" s="3"/>
      <c r="I15" s="3"/>
      <c r="J15" s="6"/>
      <c r="K15" s="6"/>
      <c r="L15" s="6"/>
    </row>
    <row r="16" spans="1:12" ht="20.25" thickTop="1" thickBot="1" x14ac:dyDescent="0.35">
      <c r="B16" s="131" t="s">
        <v>20</v>
      </c>
      <c r="C16" s="154">
        <v>32674</v>
      </c>
      <c r="D16" s="136">
        <v>60123.95</v>
      </c>
      <c r="E16" s="136">
        <v>193798</v>
      </c>
      <c r="F16" s="136">
        <f t="shared" si="1"/>
        <v>95531.983333333337</v>
      </c>
      <c r="G16" s="3"/>
      <c r="H16" s="3"/>
      <c r="I16" s="3"/>
      <c r="J16" s="7"/>
      <c r="K16" s="7"/>
      <c r="L16" s="7"/>
    </row>
    <row r="17" spans="8:8" ht="19.5" thickTop="1" x14ac:dyDescent="0.3">
      <c r="H17" s="3"/>
    </row>
    <row r="37" spans="3:8" x14ac:dyDescent="0.25">
      <c r="D37">
        <v>545</v>
      </c>
    </row>
    <row r="38" spans="3:8" x14ac:dyDescent="0.25">
      <c r="C38" s="9"/>
      <c r="D38" s="9"/>
      <c r="E38" s="9"/>
      <c r="F38" s="9"/>
      <c r="H38">
        <v>0</v>
      </c>
    </row>
    <row r="39" spans="3:8" x14ac:dyDescent="0.25">
      <c r="C39" s="9"/>
      <c r="D39" s="9"/>
      <c r="E39" s="9"/>
      <c r="F39" s="9"/>
    </row>
    <row r="40" spans="3:8" x14ac:dyDescent="0.25">
      <c r="C40" s="9"/>
      <c r="D40" s="9"/>
      <c r="E40" s="9"/>
      <c r="F40" s="9"/>
    </row>
    <row r="41" spans="3:8" x14ac:dyDescent="0.25">
      <c r="C41" s="9"/>
      <c r="D41" s="9"/>
      <c r="E41" s="9"/>
      <c r="F41" s="9"/>
    </row>
    <row r="42" spans="3:8" x14ac:dyDescent="0.25">
      <c r="C42" s="9"/>
      <c r="D42" s="9"/>
      <c r="E42" s="9"/>
      <c r="F42" s="9"/>
    </row>
    <row r="43" spans="3:8" x14ac:dyDescent="0.25">
      <c r="C43" s="9"/>
      <c r="D43" s="9"/>
      <c r="E43" s="9"/>
      <c r="F43" s="9"/>
    </row>
    <row r="44" spans="3:8" x14ac:dyDescent="0.25">
      <c r="C44" s="9"/>
      <c r="D44" s="9"/>
      <c r="E44" s="9"/>
      <c r="F44" s="9"/>
    </row>
    <row r="45" spans="3:8" x14ac:dyDescent="0.25">
      <c r="C45" s="9"/>
      <c r="D45" s="9"/>
      <c r="E45" s="9"/>
      <c r="F45" s="9"/>
    </row>
    <row r="46" spans="3:8" x14ac:dyDescent="0.25">
      <c r="C46" s="9"/>
      <c r="D46" s="9"/>
      <c r="E46" s="9"/>
      <c r="F46" s="9"/>
    </row>
    <row r="47" spans="3:8" x14ac:dyDescent="0.25">
      <c r="C47" s="9"/>
      <c r="D47" s="9"/>
      <c r="E47" s="9"/>
      <c r="F47" s="9"/>
    </row>
  </sheetData>
  <mergeCells count="2">
    <mergeCell ref="A1:L2"/>
    <mergeCell ref="A3:L3"/>
  </mergeCells>
  <phoneticPr fontId="33" type="noConversion"/>
  <pageMargins left="0" right="0" top="0.74803149606299213" bottom="0" header="0.31496062992125984" footer="0.31496062992125984"/>
  <pageSetup scale="57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096"/>
  <sheetViews>
    <sheetView tabSelected="1" view="pageBreakPreview" zoomScale="85" zoomScaleNormal="70" zoomScaleSheetLayoutView="85" workbookViewId="0">
      <selection activeCell="M11" sqref="M11"/>
    </sheetView>
  </sheetViews>
  <sheetFormatPr baseColWidth="10" defaultColWidth="11.42578125" defaultRowHeight="15.75" x14ac:dyDescent="0.25"/>
  <cols>
    <col min="1" max="1" width="0.28515625" style="24" customWidth="1"/>
    <col min="2" max="2" width="6.140625" style="24" customWidth="1"/>
    <col min="3" max="3" width="22.28515625" style="45" customWidth="1"/>
    <col min="4" max="4" width="14.42578125" style="45" bestFit="1" customWidth="1"/>
    <col min="5" max="5" width="14.5703125" style="45" bestFit="1" customWidth="1"/>
    <col min="6" max="6" width="12.140625" style="45" bestFit="1" customWidth="1"/>
    <col min="7" max="8" width="27.140625" style="45" bestFit="1" customWidth="1"/>
    <col min="9" max="9" width="12.140625" style="45" customWidth="1"/>
    <col min="10" max="10" width="17.140625" style="45" bestFit="1" customWidth="1"/>
    <col min="11" max="11" width="13.140625" style="45" bestFit="1" customWidth="1"/>
    <col min="12" max="12" width="10.42578125" style="45" bestFit="1" customWidth="1"/>
    <col min="13" max="13" width="15.140625" style="45" bestFit="1" customWidth="1"/>
    <col min="14" max="14" width="15.28515625" style="45" customWidth="1"/>
    <col min="15" max="51" width="11.42578125" style="24"/>
    <col min="52" max="16384" width="11.42578125" style="45"/>
  </cols>
  <sheetData>
    <row r="1" spans="3:14" s="24" customFormat="1" ht="9" customHeight="1" x14ac:dyDescent="0.25"/>
    <row r="2" spans="3:14" s="24" customFormat="1" x14ac:dyDescent="0.25"/>
    <row r="3" spans="3:14" s="24" customFormat="1" x14ac:dyDescent="0.25"/>
    <row r="4" spans="3:14" s="24" customFormat="1" x14ac:dyDescent="0.25"/>
    <row r="5" spans="3:14" s="24" customFormat="1" x14ac:dyDescent="0.25"/>
    <row r="6" spans="3:14" s="24" customFormat="1" x14ac:dyDescent="0.25"/>
    <row r="7" spans="3:14" s="24" customFormat="1" x14ac:dyDescent="0.25"/>
    <row r="8" spans="3:14" s="24" customFormat="1" x14ac:dyDescent="0.25"/>
    <row r="9" spans="3:14" s="24" customFormat="1" x14ac:dyDescent="0.25"/>
    <row r="10" spans="3:14" s="24" customFormat="1" ht="22.5" x14ac:dyDescent="0.3">
      <c r="C10" s="164" t="s">
        <v>177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</row>
    <row r="11" spans="3:14" s="24" customFormat="1" ht="18.75" x14ac:dyDescent="0.3">
      <c r="G11" s="165" t="s">
        <v>181</v>
      </c>
      <c r="H11" s="165"/>
      <c r="I11" s="165"/>
      <c r="J11" s="165"/>
    </row>
    <row r="12" spans="3:14" s="24" customFormat="1" x14ac:dyDescent="0.25">
      <c r="D12"/>
    </row>
    <row r="13" spans="3:14" s="24" customFormat="1" x14ac:dyDescent="0.25">
      <c r="C13" s="166" t="s">
        <v>145</v>
      </c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</row>
    <row r="14" spans="3:14" s="24" customFormat="1" ht="12.75" customHeight="1" x14ac:dyDescent="0.25">
      <c r="C14" s="41"/>
    </row>
    <row r="15" spans="3:14" s="24" customFormat="1" ht="14.45" customHeight="1" thickBot="1" x14ac:dyDescent="0.3">
      <c r="J15" s="43"/>
      <c r="M15" s="43"/>
    </row>
    <row r="16" spans="3:14" ht="51" customHeight="1" thickTop="1" thickBot="1" x14ac:dyDescent="0.3">
      <c r="C16" s="11" t="s">
        <v>146</v>
      </c>
      <c r="D16" s="11" t="s">
        <v>147</v>
      </c>
      <c r="E16" s="11" t="s">
        <v>148</v>
      </c>
      <c r="F16" s="11" t="s">
        <v>149</v>
      </c>
      <c r="G16" s="70" t="s">
        <v>150</v>
      </c>
      <c r="H16" s="70" t="s">
        <v>151</v>
      </c>
      <c r="I16" s="11" t="s">
        <v>152</v>
      </c>
      <c r="J16" s="97" t="s">
        <v>153</v>
      </c>
      <c r="K16" s="70" t="s">
        <v>154</v>
      </c>
      <c r="L16" s="11" t="s">
        <v>155</v>
      </c>
      <c r="M16" s="98" t="s">
        <v>156</v>
      </c>
      <c r="N16" s="70" t="s">
        <v>36</v>
      </c>
    </row>
    <row r="17" spans="3:14" ht="17.25" thickTop="1" thickBot="1" x14ac:dyDescent="0.3">
      <c r="C17" s="31" t="s">
        <v>109</v>
      </c>
      <c r="D17" s="29">
        <v>78</v>
      </c>
      <c r="E17" s="29">
        <v>78</v>
      </c>
      <c r="F17" s="29">
        <v>390</v>
      </c>
      <c r="G17" s="29">
        <v>24</v>
      </c>
      <c r="H17" s="29">
        <v>9</v>
      </c>
      <c r="I17" s="108">
        <v>97.6</v>
      </c>
      <c r="J17" s="29">
        <v>100</v>
      </c>
      <c r="K17" s="29">
        <v>100</v>
      </c>
      <c r="L17" s="29">
        <v>97.6</v>
      </c>
      <c r="M17" s="29">
        <v>0</v>
      </c>
      <c r="N17" s="99" t="s">
        <v>178</v>
      </c>
    </row>
    <row r="18" spans="3:14" ht="17.25" thickTop="1" thickBot="1" x14ac:dyDescent="0.3">
      <c r="C18" s="31" t="s">
        <v>110</v>
      </c>
      <c r="D18" s="29">
        <v>16</v>
      </c>
      <c r="E18" s="29">
        <v>15</v>
      </c>
      <c r="F18" s="29">
        <v>75</v>
      </c>
      <c r="G18" s="29">
        <v>16</v>
      </c>
      <c r="H18" s="29">
        <v>16</v>
      </c>
      <c r="I18" s="108">
        <v>78.666666666666657</v>
      </c>
      <c r="J18" s="29">
        <v>86.6</v>
      </c>
      <c r="K18" s="29">
        <v>93.75</v>
      </c>
      <c r="L18" s="29">
        <v>73.749999999999986</v>
      </c>
      <c r="M18" s="29">
        <v>0</v>
      </c>
      <c r="N18" s="99" t="s">
        <v>178</v>
      </c>
    </row>
    <row r="19" spans="3:14" ht="17.25" thickTop="1" thickBot="1" x14ac:dyDescent="0.3">
      <c r="C19" s="31" t="s">
        <v>157</v>
      </c>
      <c r="D19" s="29">
        <v>16</v>
      </c>
      <c r="E19" s="29">
        <v>16</v>
      </c>
      <c r="F19" s="29">
        <v>80</v>
      </c>
      <c r="G19" s="29">
        <v>2</v>
      </c>
      <c r="H19" s="29">
        <v>1</v>
      </c>
      <c r="I19" s="108">
        <v>98.75</v>
      </c>
      <c r="J19" s="29">
        <v>100</v>
      </c>
      <c r="K19" s="29">
        <v>100</v>
      </c>
      <c r="L19" s="29">
        <v>98.75</v>
      </c>
      <c r="M19" s="29">
        <v>0</v>
      </c>
      <c r="N19" s="99" t="s">
        <v>178</v>
      </c>
    </row>
    <row r="20" spans="3:14" ht="17.25" thickTop="1" thickBot="1" x14ac:dyDescent="0.3">
      <c r="C20" s="31" t="s">
        <v>158</v>
      </c>
      <c r="D20" s="29">
        <v>8</v>
      </c>
      <c r="E20" s="29">
        <v>8</v>
      </c>
      <c r="F20" s="29">
        <v>40</v>
      </c>
      <c r="G20" s="29">
        <v>0</v>
      </c>
      <c r="H20" s="29">
        <v>0</v>
      </c>
      <c r="I20" s="108">
        <v>100</v>
      </c>
      <c r="J20" s="29">
        <v>100</v>
      </c>
      <c r="K20" s="29">
        <v>100</v>
      </c>
      <c r="L20" s="29">
        <v>100</v>
      </c>
      <c r="M20" s="29">
        <v>0</v>
      </c>
      <c r="N20" s="99" t="s">
        <v>178</v>
      </c>
    </row>
    <row r="21" spans="3:14" ht="17.25" thickTop="1" thickBot="1" x14ac:dyDescent="0.3">
      <c r="C21" s="31" t="s">
        <v>159</v>
      </c>
      <c r="D21" s="29">
        <v>16</v>
      </c>
      <c r="E21" s="29">
        <v>16</v>
      </c>
      <c r="F21" s="29">
        <v>80</v>
      </c>
      <c r="G21" s="29">
        <v>10</v>
      </c>
      <c r="H21" s="29">
        <v>10</v>
      </c>
      <c r="I21" s="108">
        <v>87.5</v>
      </c>
      <c r="J21" s="29">
        <v>88</v>
      </c>
      <c r="K21" s="29">
        <v>100</v>
      </c>
      <c r="L21" s="29">
        <v>87.5</v>
      </c>
      <c r="M21" s="29">
        <v>0</v>
      </c>
      <c r="N21" s="99" t="s">
        <v>178</v>
      </c>
    </row>
    <row r="22" spans="3:14" ht="17.25" thickTop="1" thickBot="1" x14ac:dyDescent="0.3">
      <c r="C22" s="31" t="s">
        <v>116</v>
      </c>
      <c r="D22" s="29">
        <v>8</v>
      </c>
      <c r="E22" s="29">
        <v>4</v>
      </c>
      <c r="F22" s="29">
        <v>20</v>
      </c>
      <c r="G22" s="29">
        <v>0</v>
      </c>
      <c r="H22" s="29">
        <v>0</v>
      </c>
      <c r="I22" s="108">
        <v>100</v>
      </c>
      <c r="J22" s="29">
        <v>100</v>
      </c>
      <c r="K22" s="29">
        <v>50</v>
      </c>
      <c r="L22" s="29">
        <v>50</v>
      </c>
      <c r="M22" s="29">
        <v>0</v>
      </c>
      <c r="N22" s="99" t="s">
        <v>178</v>
      </c>
    </row>
    <row r="23" spans="3:14" ht="17.25" thickTop="1" thickBot="1" x14ac:dyDescent="0.3">
      <c r="C23" s="31" t="s">
        <v>117</v>
      </c>
      <c r="D23" s="29">
        <v>16</v>
      </c>
      <c r="E23" s="29">
        <v>16</v>
      </c>
      <c r="F23" s="29">
        <v>80</v>
      </c>
      <c r="G23" s="29">
        <v>15</v>
      </c>
      <c r="H23" s="29">
        <v>13</v>
      </c>
      <c r="I23" s="108">
        <v>83.75</v>
      </c>
      <c r="J23" s="29">
        <v>100</v>
      </c>
      <c r="K23" s="29">
        <v>100</v>
      </c>
      <c r="L23" s="29">
        <v>83.75</v>
      </c>
      <c r="M23" s="29">
        <v>0</v>
      </c>
      <c r="N23" s="99" t="s">
        <v>178</v>
      </c>
    </row>
    <row r="24" spans="3:14" ht="17.25" thickTop="1" thickBot="1" x14ac:dyDescent="0.3">
      <c r="C24" s="31" t="s">
        <v>119</v>
      </c>
      <c r="D24" s="29">
        <v>8</v>
      </c>
      <c r="E24" s="29">
        <v>8</v>
      </c>
      <c r="F24" s="29">
        <v>40</v>
      </c>
      <c r="G24" s="29">
        <v>0</v>
      </c>
      <c r="H24" s="29">
        <v>0</v>
      </c>
      <c r="I24" s="108">
        <v>100</v>
      </c>
      <c r="J24" s="29">
        <v>100</v>
      </c>
      <c r="K24" s="29">
        <v>100</v>
      </c>
      <c r="L24" s="29">
        <v>100</v>
      </c>
      <c r="M24" s="29">
        <v>0</v>
      </c>
      <c r="N24" s="99" t="s">
        <v>178</v>
      </c>
    </row>
    <row r="25" spans="3:14" ht="17.25" thickTop="1" thickBot="1" x14ac:dyDescent="0.3">
      <c r="C25" s="31" t="s">
        <v>160</v>
      </c>
      <c r="D25" s="29">
        <v>16</v>
      </c>
      <c r="E25" s="29">
        <v>16</v>
      </c>
      <c r="F25" s="29">
        <v>80</v>
      </c>
      <c r="G25" s="29">
        <v>4</v>
      </c>
      <c r="H25" s="29">
        <v>3</v>
      </c>
      <c r="I25" s="108">
        <v>96.25</v>
      </c>
      <c r="J25" s="29">
        <v>100</v>
      </c>
      <c r="K25" s="29">
        <v>100</v>
      </c>
      <c r="L25" s="29">
        <v>96.25</v>
      </c>
      <c r="M25" s="29">
        <v>1</v>
      </c>
      <c r="N25" s="99" t="s">
        <v>178</v>
      </c>
    </row>
    <row r="26" spans="3:14" ht="17.25" thickTop="1" thickBot="1" x14ac:dyDescent="0.3">
      <c r="C26" s="31" t="s">
        <v>123</v>
      </c>
      <c r="D26" s="29">
        <v>16</v>
      </c>
      <c r="E26" s="29">
        <v>14</v>
      </c>
      <c r="F26" s="29">
        <v>70</v>
      </c>
      <c r="G26" s="29">
        <v>15</v>
      </c>
      <c r="H26" s="29">
        <v>15</v>
      </c>
      <c r="I26" s="108">
        <v>78.571428571428569</v>
      </c>
      <c r="J26" s="29">
        <v>85.7</v>
      </c>
      <c r="K26" s="29">
        <v>87.5</v>
      </c>
      <c r="L26" s="29">
        <v>68.75</v>
      </c>
      <c r="M26" s="29">
        <v>1</v>
      </c>
      <c r="N26" s="99" t="s">
        <v>178</v>
      </c>
    </row>
    <row r="27" spans="3:14" ht="17.25" thickTop="1" thickBot="1" x14ac:dyDescent="0.3">
      <c r="C27" s="31" t="s">
        <v>124</v>
      </c>
      <c r="D27" s="29">
        <v>8</v>
      </c>
      <c r="E27" s="29">
        <v>3</v>
      </c>
      <c r="F27" s="29">
        <v>15</v>
      </c>
      <c r="G27" s="29">
        <v>1</v>
      </c>
      <c r="H27" s="29">
        <v>1</v>
      </c>
      <c r="I27" s="108">
        <v>93.333333333333329</v>
      </c>
      <c r="J27" s="29">
        <v>33.299999999999997</v>
      </c>
      <c r="K27" s="29">
        <v>37.5</v>
      </c>
      <c r="L27" s="29">
        <v>35</v>
      </c>
      <c r="M27" s="29">
        <v>0</v>
      </c>
      <c r="N27" s="99" t="s">
        <v>178</v>
      </c>
    </row>
    <row r="28" spans="3:14" ht="17.25" thickTop="1" thickBot="1" x14ac:dyDescent="0.3">
      <c r="C28" s="31" t="s">
        <v>161</v>
      </c>
      <c r="D28" s="29">
        <v>4</v>
      </c>
      <c r="E28" s="29">
        <v>3</v>
      </c>
      <c r="F28" s="29">
        <v>15</v>
      </c>
      <c r="G28" s="29">
        <v>0</v>
      </c>
      <c r="H28" s="29">
        <v>0</v>
      </c>
      <c r="I28" s="108">
        <v>100</v>
      </c>
      <c r="J28" s="29">
        <v>100</v>
      </c>
      <c r="K28" s="29">
        <v>75</v>
      </c>
      <c r="L28" s="29">
        <v>75</v>
      </c>
      <c r="M28" s="29">
        <v>0</v>
      </c>
      <c r="N28" s="99" t="s">
        <v>178</v>
      </c>
    </row>
    <row r="29" spans="3:14" ht="17.25" thickTop="1" thickBot="1" x14ac:dyDescent="0.3">
      <c r="C29" s="31" t="s">
        <v>126</v>
      </c>
      <c r="D29" s="29">
        <v>4</v>
      </c>
      <c r="E29" s="29">
        <v>4</v>
      </c>
      <c r="F29" s="29">
        <v>20</v>
      </c>
      <c r="G29" s="29">
        <v>0</v>
      </c>
      <c r="H29" s="29">
        <v>0</v>
      </c>
      <c r="I29" s="108">
        <v>100</v>
      </c>
      <c r="J29" s="29">
        <v>100</v>
      </c>
      <c r="K29" s="29">
        <v>100</v>
      </c>
      <c r="L29" s="29">
        <v>100</v>
      </c>
      <c r="M29" s="29">
        <v>0</v>
      </c>
      <c r="N29" s="99" t="s">
        <v>178</v>
      </c>
    </row>
    <row r="30" spans="3:14" ht="17.25" thickTop="1" thickBot="1" x14ac:dyDescent="0.3">
      <c r="C30" s="31" t="s">
        <v>127</v>
      </c>
      <c r="D30" s="29">
        <v>8</v>
      </c>
      <c r="E30" s="29">
        <v>5</v>
      </c>
      <c r="F30" s="29">
        <v>25</v>
      </c>
      <c r="G30" s="29">
        <v>9</v>
      </c>
      <c r="H30" s="29">
        <v>9</v>
      </c>
      <c r="I30" s="108">
        <v>64</v>
      </c>
      <c r="J30" s="29">
        <v>80</v>
      </c>
      <c r="K30" s="29">
        <v>62.5</v>
      </c>
      <c r="L30" s="29">
        <v>40</v>
      </c>
      <c r="M30" s="29">
        <v>0</v>
      </c>
      <c r="N30" s="99" t="s">
        <v>178</v>
      </c>
    </row>
    <row r="31" spans="3:14" ht="17.25" thickTop="1" thickBot="1" x14ac:dyDescent="0.3">
      <c r="C31" s="31" t="s">
        <v>163</v>
      </c>
      <c r="D31" s="29">
        <v>8</v>
      </c>
      <c r="E31" s="29">
        <v>8</v>
      </c>
      <c r="F31" s="29">
        <v>40</v>
      </c>
      <c r="G31" s="29">
        <v>3</v>
      </c>
      <c r="H31" s="29">
        <v>3</v>
      </c>
      <c r="I31" s="108">
        <v>92.5</v>
      </c>
      <c r="J31" s="29">
        <v>100</v>
      </c>
      <c r="K31" s="29">
        <v>100</v>
      </c>
      <c r="L31" s="29">
        <v>92.5</v>
      </c>
      <c r="M31" s="29">
        <v>0</v>
      </c>
      <c r="N31" s="99" t="s">
        <v>178</v>
      </c>
    </row>
    <row r="32" spans="3:14" ht="17.25" thickTop="1" thickBot="1" x14ac:dyDescent="0.3">
      <c r="C32" s="31" t="s">
        <v>187</v>
      </c>
      <c r="D32" s="29">
        <v>4</v>
      </c>
      <c r="E32" s="29">
        <v>4</v>
      </c>
      <c r="F32" s="29">
        <v>20</v>
      </c>
      <c r="G32" s="29">
        <v>0</v>
      </c>
      <c r="H32" s="29">
        <v>0</v>
      </c>
      <c r="I32" s="108">
        <v>100</v>
      </c>
      <c r="J32" s="29">
        <v>100</v>
      </c>
      <c r="K32" s="29">
        <v>100</v>
      </c>
      <c r="L32" s="29">
        <v>100</v>
      </c>
      <c r="M32" s="29">
        <v>0</v>
      </c>
      <c r="N32" s="99" t="s">
        <v>178</v>
      </c>
    </row>
    <row r="33" spans="3:14" ht="17.25" thickTop="1" thickBot="1" x14ac:dyDescent="0.3">
      <c r="C33" s="31" t="s">
        <v>130</v>
      </c>
      <c r="D33" s="29">
        <v>2</v>
      </c>
      <c r="E33" s="29">
        <v>2</v>
      </c>
      <c r="F33" s="29">
        <v>10</v>
      </c>
      <c r="G33" s="29">
        <v>1</v>
      </c>
      <c r="H33" s="29">
        <v>1</v>
      </c>
      <c r="I33" s="108">
        <v>90</v>
      </c>
      <c r="J33" s="29">
        <v>100</v>
      </c>
      <c r="K33" s="29">
        <v>100</v>
      </c>
      <c r="L33" s="29">
        <v>90</v>
      </c>
      <c r="M33" s="29">
        <v>0</v>
      </c>
      <c r="N33" s="99" t="s">
        <v>178</v>
      </c>
    </row>
    <row r="34" spans="3:14" ht="17.25" thickTop="1" thickBot="1" x14ac:dyDescent="0.3">
      <c r="C34" s="31" t="s">
        <v>109</v>
      </c>
      <c r="D34" s="29">
        <v>80</v>
      </c>
      <c r="E34" s="29">
        <v>79</v>
      </c>
      <c r="F34" s="29">
        <v>395</v>
      </c>
      <c r="G34" s="29">
        <v>22</v>
      </c>
      <c r="H34" s="29">
        <v>22</v>
      </c>
      <c r="I34" s="29">
        <v>94.4</v>
      </c>
      <c r="J34" s="29">
        <v>100</v>
      </c>
      <c r="K34" s="29">
        <v>98.75</v>
      </c>
      <c r="L34" s="29">
        <v>93.22</v>
      </c>
      <c r="M34" s="29">
        <v>3</v>
      </c>
      <c r="N34" s="99" t="s">
        <v>179</v>
      </c>
    </row>
    <row r="35" spans="3:14" ht="17.25" thickTop="1" thickBot="1" x14ac:dyDescent="0.3">
      <c r="C35" s="31" t="s">
        <v>157</v>
      </c>
      <c r="D35" s="29">
        <v>16</v>
      </c>
      <c r="E35" s="29">
        <v>16</v>
      </c>
      <c r="F35" s="29">
        <v>80</v>
      </c>
      <c r="G35" s="29">
        <v>3</v>
      </c>
      <c r="H35" s="29">
        <v>3</v>
      </c>
      <c r="I35" s="29">
        <v>96.2</v>
      </c>
      <c r="J35" s="29">
        <v>100</v>
      </c>
      <c r="K35" s="29">
        <v>100</v>
      </c>
      <c r="L35" s="29">
        <v>96.2</v>
      </c>
      <c r="M35" s="29">
        <v>0</v>
      </c>
      <c r="N35" s="99" t="s">
        <v>179</v>
      </c>
    </row>
    <row r="36" spans="3:14" ht="17.25" thickTop="1" thickBot="1" x14ac:dyDescent="0.3">
      <c r="C36" s="31" t="s">
        <v>158</v>
      </c>
      <c r="D36" s="29">
        <v>12</v>
      </c>
      <c r="E36" s="29">
        <v>12</v>
      </c>
      <c r="F36" s="29">
        <v>60</v>
      </c>
      <c r="G36" s="29">
        <v>10</v>
      </c>
      <c r="H36" s="29">
        <v>9</v>
      </c>
      <c r="I36" s="29">
        <v>85</v>
      </c>
      <c r="J36" s="29">
        <v>100</v>
      </c>
      <c r="K36" s="29">
        <v>100</v>
      </c>
      <c r="L36" s="29">
        <v>85</v>
      </c>
      <c r="M36" s="29">
        <v>0</v>
      </c>
      <c r="N36" s="99" t="s">
        <v>179</v>
      </c>
    </row>
    <row r="37" spans="3:14" ht="17.25" thickTop="1" thickBot="1" x14ac:dyDescent="0.3">
      <c r="C37" s="31" t="s">
        <v>159</v>
      </c>
      <c r="D37" s="29">
        <v>20</v>
      </c>
      <c r="E37" s="29">
        <v>20</v>
      </c>
      <c r="F37" s="29">
        <v>100</v>
      </c>
      <c r="G37" s="29">
        <v>3</v>
      </c>
      <c r="H37" s="29">
        <v>3</v>
      </c>
      <c r="I37" s="29">
        <v>97</v>
      </c>
      <c r="J37" s="29">
        <v>100</v>
      </c>
      <c r="K37" s="29">
        <v>100</v>
      </c>
      <c r="L37" s="29">
        <v>97</v>
      </c>
      <c r="M37" s="29">
        <v>2</v>
      </c>
      <c r="N37" s="99" t="s">
        <v>179</v>
      </c>
    </row>
    <row r="38" spans="3:14" ht="17.25" thickTop="1" thickBot="1" x14ac:dyDescent="0.3">
      <c r="C38" s="31" t="s">
        <v>116</v>
      </c>
      <c r="D38" s="29">
        <v>8</v>
      </c>
      <c r="E38" s="29">
        <v>8</v>
      </c>
      <c r="F38" s="29">
        <v>40</v>
      </c>
      <c r="G38" s="29">
        <v>0</v>
      </c>
      <c r="H38" s="29">
        <v>0</v>
      </c>
      <c r="I38" s="29">
        <v>100</v>
      </c>
      <c r="J38" s="29">
        <v>100</v>
      </c>
      <c r="K38" s="29">
        <v>100</v>
      </c>
      <c r="L38" s="29">
        <v>100</v>
      </c>
      <c r="M38" s="29">
        <v>0</v>
      </c>
      <c r="N38" s="99" t="s">
        <v>179</v>
      </c>
    </row>
    <row r="39" spans="3:14" ht="17.25" thickTop="1" thickBot="1" x14ac:dyDescent="0.3">
      <c r="C39" s="31" t="s">
        <v>117</v>
      </c>
      <c r="D39" s="29">
        <v>16</v>
      </c>
      <c r="E39" s="29">
        <v>16</v>
      </c>
      <c r="F39" s="29">
        <v>80</v>
      </c>
      <c r="G39" s="29">
        <v>6</v>
      </c>
      <c r="H39" s="29">
        <v>6</v>
      </c>
      <c r="I39" s="29">
        <v>92.5</v>
      </c>
      <c r="J39" s="29">
        <v>100</v>
      </c>
      <c r="K39" s="29">
        <v>100</v>
      </c>
      <c r="L39" s="29">
        <v>92.5</v>
      </c>
      <c r="M39" s="29">
        <v>1</v>
      </c>
      <c r="N39" s="99" t="s">
        <v>179</v>
      </c>
    </row>
    <row r="40" spans="3:14" ht="17.25" thickTop="1" thickBot="1" x14ac:dyDescent="0.3">
      <c r="C40" s="31" t="s">
        <v>119</v>
      </c>
      <c r="D40" s="29">
        <v>8</v>
      </c>
      <c r="E40" s="29">
        <v>8</v>
      </c>
      <c r="F40" s="29">
        <v>40</v>
      </c>
      <c r="G40" s="29">
        <v>0</v>
      </c>
      <c r="H40" s="29">
        <v>0</v>
      </c>
      <c r="I40" s="29">
        <v>100</v>
      </c>
      <c r="J40" s="29">
        <v>100</v>
      </c>
      <c r="K40" s="29">
        <v>100</v>
      </c>
      <c r="L40" s="29">
        <v>100</v>
      </c>
      <c r="M40" s="29">
        <v>0</v>
      </c>
      <c r="N40" s="99" t="s">
        <v>179</v>
      </c>
    </row>
    <row r="41" spans="3:14" ht="17.25" thickTop="1" thickBot="1" x14ac:dyDescent="0.3">
      <c r="C41" s="31" t="s">
        <v>160</v>
      </c>
      <c r="D41" s="29">
        <v>16</v>
      </c>
      <c r="E41" s="29">
        <v>12</v>
      </c>
      <c r="F41" s="29">
        <v>60</v>
      </c>
      <c r="G41" s="29">
        <v>5</v>
      </c>
      <c r="H41" s="29">
        <v>5</v>
      </c>
      <c r="I41" s="108">
        <v>91.6</v>
      </c>
      <c r="J41" s="29">
        <v>100</v>
      </c>
      <c r="K41" s="29">
        <v>75</v>
      </c>
      <c r="L41" s="29">
        <v>68.7</v>
      </c>
      <c r="M41" s="29">
        <v>0</v>
      </c>
      <c r="N41" s="99" t="s">
        <v>179</v>
      </c>
    </row>
    <row r="42" spans="3:14" ht="17.25" thickTop="1" thickBot="1" x14ac:dyDescent="0.3">
      <c r="C42" s="31" t="s">
        <v>123</v>
      </c>
      <c r="D42" s="29">
        <v>16</v>
      </c>
      <c r="E42" s="29">
        <v>6</v>
      </c>
      <c r="F42" s="29">
        <v>30</v>
      </c>
      <c r="G42" s="29">
        <v>3</v>
      </c>
      <c r="H42" s="29">
        <v>3</v>
      </c>
      <c r="I42" s="108">
        <v>90</v>
      </c>
      <c r="J42" s="29">
        <v>66.599999999999994</v>
      </c>
      <c r="K42" s="29">
        <v>37.5</v>
      </c>
      <c r="L42" s="29">
        <v>33.75</v>
      </c>
      <c r="M42" s="29">
        <v>0</v>
      </c>
      <c r="N42" s="99" t="s">
        <v>179</v>
      </c>
    </row>
    <row r="43" spans="3:14" ht="17.25" thickTop="1" thickBot="1" x14ac:dyDescent="0.3">
      <c r="C43" s="31" t="s">
        <v>124</v>
      </c>
      <c r="D43" s="29">
        <v>8</v>
      </c>
      <c r="E43" s="29">
        <v>5</v>
      </c>
      <c r="F43" s="29">
        <v>25</v>
      </c>
      <c r="G43" s="29">
        <v>3</v>
      </c>
      <c r="H43" s="29">
        <v>3</v>
      </c>
      <c r="I43" s="108">
        <v>88</v>
      </c>
      <c r="J43" s="29">
        <v>60</v>
      </c>
      <c r="K43" s="29">
        <v>62.5</v>
      </c>
      <c r="L43" s="29">
        <v>55</v>
      </c>
      <c r="M43" s="29">
        <v>2</v>
      </c>
      <c r="N43" s="99" t="s">
        <v>179</v>
      </c>
    </row>
    <row r="44" spans="3:14" ht="17.25" thickTop="1" thickBot="1" x14ac:dyDescent="0.3">
      <c r="C44" s="31" t="s">
        <v>161</v>
      </c>
      <c r="D44" s="29">
        <v>4</v>
      </c>
      <c r="E44" s="29">
        <v>3</v>
      </c>
      <c r="F44" s="29">
        <v>15</v>
      </c>
      <c r="G44" s="29">
        <v>2</v>
      </c>
      <c r="H44" s="29">
        <v>2</v>
      </c>
      <c r="I44" s="108">
        <v>86.6</v>
      </c>
      <c r="J44" s="29">
        <v>100</v>
      </c>
      <c r="K44" s="29">
        <v>75</v>
      </c>
      <c r="L44" s="29">
        <v>64.95</v>
      </c>
      <c r="M44" s="29">
        <v>0</v>
      </c>
      <c r="N44" s="99" t="s">
        <v>179</v>
      </c>
    </row>
    <row r="45" spans="3:14" ht="17.25" thickTop="1" thickBot="1" x14ac:dyDescent="0.3">
      <c r="C45" s="31" t="s">
        <v>126</v>
      </c>
      <c r="D45" s="29">
        <v>4</v>
      </c>
      <c r="E45" s="29">
        <v>4</v>
      </c>
      <c r="F45" s="29">
        <v>20</v>
      </c>
      <c r="G45" s="29">
        <v>0</v>
      </c>
      <c r="H45" s="29">
        <v>0</v>
      </c>
      <c r="I45" s="108">
        <v>100</v>
      </c>
      <c r="J45" s="29">
        <v>100</v>
      </c>
      <c r="K45" s="29">
        <v>100</v>
      </c>
      <c r="L45" s="29">
        <v>100</v>
      </c>
      <c r="M45" s="29">
        <v>0</v>
      </c>
      <c r="N45" s="99" t="s">
        <v>179</v>
      </c>
    </row>
    <row r="46" spans="3:14" ht="17.25" thickTop="1" thickBot="1" x14ac:dyDescent="0.3">
      <c r="C46" s="31" t="s">
        <v>127</v>
      </c>
      <c r="D46" s="29">
        <v>8</v>
      </c>
      <c r="E46" s="29">
        <v>4</v>
      </c>
      <c r="F46" s="29">
        <v>20</v>
      </c>
      <c r="G46" s="29">
        <v>0</v>
      </c>
      <c r="H46" s="29">
        <v>0</v>
      </c>
      <c r="I46" s="108">
        <v>100</v>
      </c>
      <c r="J46" s="29">
        <v>100</v>
      </c>
      <c r="K46" s="29">
        <v>50</v>
      </c>
      <c r="L46" s="29">
        <v>50</v>
      </c>
      <c r="M46" s="29">
        <v>0</v>
      </c>
      <c r="N46" s="99" t="s">
        <v>179</v>
      </c>
    </row>
    <row r="47" spans="3:14" ht="17.25" thickTop="1" thickBot="1" x14ac:dyDescent="0.3">
      <c r="C47" s="31" t="s">
        <v>163</v>
      </c>
      <c r="D47" s="29">
        <v>8</v>
      </c>
      <c r="E47" s="29">
        <v>8</v>
      </c>
      <c r="F47" s="29">
        <v>40</v>
      </c>
      <c r="G47" s="29">
        <v>0</v>
      </c>
      <c r="H47" s="29">
        <v>0</v>
      </c>
      <c r="I47" s="108">
        <v>100</v>
      </c>
      <c r="J47" s="29">
        <v>100</v>
      </c>
      <c r="K47" s="29">
        <v>100</v>
      </c>
      <c r="L47" s="29">
        <v>100</v>
      </c>
      <c r="M47" s="29">
        <v>1</v>
      </c>
      <c r="N47" s="99" t="s">
        <v>179</v>
      </c>
    </row>
    <row r="48" spans="3:14" ht="17.25" thickTop="1" thickBot="1" x14ac:dyDescent="0.3">
      <c r="C48" s="31" t="s">
        <v>129</v>
      </c>
      <c r="D48" s="29">
        <v>4</v>
      </c>
      <c r="E48" s="29">
        <v>4</v>
      </c>
      <c r="F48" s="29">
        <v>20</v>
      </c>
      <c r="G48" s="29">
        <v>0</v>
      </c>
      <c r="H48" s="29">
        <v>0</v>
      </c>
      <c r="I48" s="108">
        <v>100</v>
      </c>
      <c r="J48" s="29">
        <v>100</v>
      </c>
      <c r="K48" s="29">
        <v>100</v>
      </c>
      <c r="L48" s="29">
        <v>100</v>
      </c>
      <c r="M48" s="29">
        <v>0</v>
      </c>
      <c r="N48" s="99" t="s">
        <v>179</v>
      </c>
    </row>
    <row r="49" spans="3:14" ht="17.25" thickTop="1" thickBot="1" x14ac:dyDescent="0.3">
      <c r="C49" s="31" t="s">
        <v>130</v>
      </c>
      <c r="D49" s="29">
        <v>2</v>
      </c>
      <c r="E49" s="29">
        <v>2</v>
      </c>
      <c r="F49" s="29">
        <v>10</v>
      </c>
      <c r="G49" s="29">
        <v>0</v>
      </c>
      <c r="H49" s="29">
        <v>0</v>
      </c>
      <c r="I49" s="108">
        <v>100</v>
      </c>
      <c r="J49" s="29">
        <v>100</v>
      </c>
      <c r="K49" s="29">
        <v>100</v>
      </c>
      <c r="L49" s="29">
        <v>100</v>
      </c>
      <c r="M49" s="29">
        <v>0</v>
      </c>
      <c r="N49" s="99" t="s">
        <v>179</v>
      </c>
    </row>
    <row r="50" spans="3:14" ht="17.25" thickTop="1" thickBot="1" x14ac:dyDescent="0.3">
      <c r="C50" s="31" t="s">
        <v>162</v>
      </c>
      <c r="D50" s="29">
        <v>2</v>
      </c>
      <c r="E50" s="29">
        <v>1</v>
      </c>
      <c r="F50" s="29">
        <v>5</v>
      </c>
      <c r="G50" s="29">
        <v>0</v>
      </c>
      <c r="H50" s="29">
        <v>0</v>
      </c>
      <c r="I50" s="108">
        <v>100</v>
      </c>
      <c r="J50" s="29">
        <v>100</v>
      </c>
      <c r="K50" s="29">
        <v>50</v>
      </c>
      <c r="L50" s="29">
        <v>100</v>
      </c>
      <c r="M50" s="29">
        <v>0</v>
      </c>
      <c r="N50" s="99" t="s">
        <v>179</v>
      </c>
    </row>
    <row r="51" spans="3:14" ht="17.25" thickTop="1" thickBot="1" x14ac:dyDescent="0.3">
      <c r="C51" s="31" t="s">
        <v>109</v>
      </c>
      <c r="D51" s="29">
        <v>80</v>
      </c>
      <c r="E51" s="29">
        <v>80</v>
      </c>
      <c r="F51" s="29">
        <v>400</v>
      </c>
      <c r="G51" s="29">
        <v>7</v>
      </c>
      <c r="H51" s="29">
        <v>5</v>
      </c>
      <c r="I51" s="108">
        <v>98.75</v>
      </c>
      <c r="J51" s="29">
        <v>100</v>
      </c>
      <c r="K51" s="29">
        <v>100</v>
      </c>
      <c r="L51" s="29">
        <v>98.75</v>
      </c>
      <c r="M51" s="29">
        <v>2</v>
      </c>
      <c r="N51" s="99" t="s">
        <v>180</v>
      </c>
    </row>
    <row r="52" spans="3:14" ht="17.25" thickTop="1" thickBot="1" x14ac:dyDescent="0.3">
      <c r="C52" s="31" t="s">
        <v>110</v>
      </c>
      <c r="D52" s="29">
        <v>20</v>
      </c>
      <c r="E52" s="29">
        <v>20</v>
      </c>
      <c r="F52" s="29">
        <v>100</v>
      </c>
      <c r="G52" s="29">
        <v>15</v>
      </c>
      <c r="H52" s="29">
        <v>12</v>
      </c>
      <c r="I52" s="108">
        <v>88</v>
      </c>
      <c r="J52" s="29">
        <v>100</v>
      </c>
      <c r="K52" s="29">
        <v>100</v>
      </c>
      <c r="L52" s="29">
        <v>88</v>
      </c>
      <c r="M52" s="29">
        <v>0</v>
      </c>
      <c r="N52" s="99" t="s">
        <v>180</v>
      </c>
    </row>
    <row r="53" spans="3:14" ht="17.25" thickTop="1" thickBot="1" x14ac:dyDescent="0.3">
      <c r="C53" s="31" t="s">
        <v>157</v>
      </c>
      <c r="D53" s="29">
        <v>24</v>
      </c>
      <c r="E53" s="29">
        <v>24</v>
      </c>
      <c r="F53" s="29">
        <v>120</v>
      </c>
      <c r="G53" s="29">
        <v>4</v>
      </c>
      <c r="H53" s="29">
        <v>4</v>
      </c>
      <c r="I53" s="108">
        <v>96.666666666666671</v>
      </c>
      <c r="J53" s="29">
        <v>100</v>
      </c>
      <c r="K53" s="29">
        <v>100</v>
      </c>
      <c r="L53" s="29">
        <v>96.666666666666686</v>
      </c>
      <c r="M53" s="29">
        <v>0</v>
      </c>
      <c r="N53" s="99" t="s">
        <v>180</v>
      </c>
    </row>
    <row r="54" spans="3:14" ht="17.25" thickTop="1" thickBot="1" x14ac:dyDescent="0.3">
      <c r="C54" s="31" t="s">
        <v>158</v>
      </c>
      <c r="D54" s="29">
        <v>16</v>
      </c>
      <c r="E54" s="29">
        <v>12</v>
      </c>
      <c r="F54" s="29">
        <v>60</v>
      </c>
      <c r="G54" s="29">
        <v>4</v>
      </c>
      <c r="H54" s="29">
        <v>4</v>
      </c>
      <c r="I54" s="108">
        <v>93.333333333333329</v>
      </c>
      <c r="J54" s="29">
        <v>100</v>
      </c>
      <c r="K54" s="29">
        <v>75</v>
      </c>
      <c r="L54" s="29">
        <v>70</v>
      </c>
      <c r="M54" s="29">
        <v>0</v>
      </c>
      <c r="N54" s="99" t="s">
        <v>180</v>
      </c>
    </row>
    <row r="55" spans="3:14" ht="17.25" thickTop="1" thickBot="1" x14ac:dyDescent="0.3">
      <c r="C55" s="31" t="s">
        <v>159</v>
      </c>
      <c r="D55" s="29">
        <v>16</v>
      </c>
      <c r="E55" s="29">
        <v>16</v>
      </c>
      <c r="F55" s="29">
        <v>80</v>
      </c>
      <c r="G55" s="29">
        <v>11</v>
      </c>
      <c r="H55" s="29">
        <v>11</v>
      </c>
      <c r="I55" s="108">
        <v>86.25</v>
      </c>
      <c r="J55" s="29">
        <v>100</v>
      </c>
      <c r="K55" s="29">
        <v>100</v>
      </c>
      <c r="L55" s="29">
        <v>86.25</v>
      </c>
      <c r="M55" s="29">
        <v>0</v>
      </c>
      <c r="N55" s="99" t="s">
        <v>180</v>
      </c>
    </row>
    <row r="56" spans="3:14" ht="17.25" thickTop="1" thickBot="1" x14ac:dyDescent="0.3">
      <c r="C56" s="31" t="s">
        <v>116</v>
      </c>
      <c r="D56" s="29">
        <v>6</v>
      </c>
      <c r="E56" s="29">
        <v>6</v>
      </c>
      <c r="F56" s="29">
        <v>30</v>
      </c>
      <c r="G56" s="29">
        <v>6</v>
      </c>
      <c r="H56" s="29">
        <v>6</v>
      </c>
      <c r="I56" s="108">
        <v>80</v>
      </c>
      <c r="J56" s="29">
        <v>100</v>
      </c>
      <c r="K56" s="29">
        <v>100</v>
      </c>
      <c r="L56" s="29">
        <v>80</v>
      </c>
      <c r="M56" s="29">
        <v>0</v>
      </c>
      <c r="N56" s="99" t="s">
        <v>180</v>
      </c>
    </row>
    <row r="57" spans="3:14" ht="17.25" thickTop="1" thickBot="1" x14ac:dyDescent="0.3">
      <c r="C57" s="31" t="s">
        <v>117</v>
      </c>
      <c r="D57" s="29">
        <v>20</v>
      </c>
      <c r="E57" s="29">
        <v>20</v>
      </c>
      <c r="F57" s="29">
        <v>100</v>
      </c>
      <c r="G57" s="29">
        <v>19</v>
      </c>
      <c r="H57" s="29">
        <v>19</v>
      </c>
      <c r="I57" s="108">
        <v>81</v>
      </c>
      <c r="J57" s="29">
        <v>100</v>
      </c>
      <c r="K57" s="29">
        <v>100</v>
      </c>
      <c r="L57" s="29">
        <v>81</v>
      </c>
      <c r="M57" s="29">
        <v>0</v>
      </c>
      <c r="N57" s="99" t="s">
        <v>180</v>
      </c>
    </row>
    <row r="58" spans="3:14" ht="17.25" thickTop="1" thickBot="1" x14ac:dyDescent="0.3">
      <c r="C58" s="31" t="s">
        <v>119</v>
      </c>
      <c r="D58" s="29">
        <v>8</v>
      </c>
      <c r="E58" s="29">
        <v>8</v>
      </c>
      <c r="F58" s="29">
        <v>40</v>
      </c>
      <c r="G58" s="29">
        <v>1</v>
      </c>
      <c r="H58" s="29">
        <v>1</v>
      </c>
      <c r="I58" s="108">
        <v>97.5</v>
      </c>
      <c r="J58" s="29">
        <v>100</v>
      </c>
      <c r="K58" s="29">
        <v>100</v>
      </c>
      <c r="L58" s="29">
        <v>97.5</v>
      </c>
      <c r="M58" s="29">
        <v>0</v>
      </c>
      <c r="N58" s="99" t="s">
        <v>180</v>
      </c>
    </row>
    <row r="59" spans="3:14" ht="17.25" thickTop="1" thickBot="1" x14ac:dyDescent="0.3">
      <c r="C59" s="31" t="s">
        <v>160</v>
      </c>
      <c r="D59" s="29">
        <v>20</v>
      </c>
      <c r="E59" s="29">
        <v>20</v>
      </c>
      <c r="F59" s="29">
        <v>100</v>
      </c>
      <c r="G59" s="29">
        <v>4</v>
      </c>
      <c r="H59" s="29">
        <v>4</v>
      </c>
      <c r="I59" s="108">
        <v>96</v>
      </c>
      <c r="J59" s="29">
        <v>100</v>
      </c>
      <c r="K59" s="29">
        <v>100</v>
      </c>
      <c r="L59" s="29">
        <v>96</v>
      </c>
      <c r="M59" s="29">
        <v>1</v>
      </c>
      <c r="N59" s="99" t="s">
        <v>180</v>
      </c>
    </row>
    <row r="60" spans="3:14" ht="17.25" thickTop="1" thickBot="1" x14ac:dyDescent="0.3">
      <c r="C60" s="31" t="s">
        <v>123</v>
      </c>
      <c r="D60" s="29">
        <v>20</v>
      </c>
      <c r="E60" s="29">
        <v>20</v>
      </c>
      <c r="F60" s="29">
        <v>100</v>
      </c>
      <c r="G60" s="29">
        <v>16</v>
      </c>
      <c r="H60" s="29">
        <v>16</v>
      </c>
      <c r="I60" s="108">
        <v>84</v>
      </c>
      <c r="J60" s="29">
        <v>100</v>
      </c>
      <c r="K60" s="29">
        <v>100</v>
      </c>
      <c r="L60" s="29">
        <v>84</v>
      </c>
      <c r="M60" s="29">
        <v>0</v>
      </c>
      <c r="N60" s="99" t="s">
        <v>180</v>
      </c>
    </row>
    <row r="61" spans="3:14" ht="17.25" thickTop="1" thickBot="1" x14ac:dyDescent="0.3">
      <c r="C61" s="31" t="s">
        <v>196</v>
      </c>
      <c r="D61" s="29">
        <v>4</v>
      </c>
      <c r="E61" s="29">
        <v>3</v>
      </c>
      <c r="F61" s="29">
        <v>15</v>
      </c>
      <c r="G61" s="29">
        <v>5</v>
      </c>
      <c r="H61" s="29">
        <v>5</v>
      </c>
      <c r="I61" s="108">
        <v>66.666666666666657</v>
      </c>
      <c r="J61" s="29">
        <v>100</v>
      </c>
      <c r="K61" s="29">
        <v>75</v>
      </c>
      <c r="L61" s="29">
        <v>49.999999999999993</v>
      </c>
      <c r="M61" s="29">
        <v>1</v>
      </c>
      <c r="N61" s="99" t="s">
        <v>180</v>
      </c>
    </row>
    <row r="62" spans="3:14" ht="17.25" thickTop="1" thickBot="1" x14ac:dyDescent="0.3">
      <c r="C62" s="31" t="s">
        <v>161</v>
      </c>
      <c r="D62" s="29">
        <v>4</v>
      </c>
      <c r="E62" s="29">
        <v>4</v>
      </c>
      <c r="F62" s="29">
        <v>20</v>
      </c>
      <c r="G62" s="29">
        <v>1</v>
      </c>
      <c r="H62" s="29">
        <v>1</v>
      </c>
      <c r="I62" s="108">
        <v>95</v>
      </c>
      <c r="J62" s="29">
        <v>100</v>
      </c>
      <c r="K62" s="29">
        <v>100</v>
      </c>
      <c r="L62" s="29">
        <v>95</v>
      </c>
      <c r="M62" s="29">
        <v>2</v>
      </c>
      <c r="N62" s="99" t="s">
        <v>180</v>
      </c>
    </row>
    <row r="63" spans="3:14" ht="17.25" thickTop="1" thickBot="1" x14ac:dyDescent="0.3">
      <c r="C63" s="31" t="s">
        <v>126</v>
      </c>
      <c r="D63" s="29">
        <v>5</v>
      </c>
      <c r="E63" s="29">
        <v>5</v>
      </c>
      <c r="F63" s="29">
        <v>25</v>
      </c>
      <c r="G63" s="29">
        <v>0</v>
      </c>
      <c r="H63" s="29">
        <v>0</v>
      </c>
      <c r="I63" s="108">
        <v>100</v>
      </c>
      <c r="J63" s="29">
        <v>100</v>
      </c>
      <c r="K63" s="29">
        <v>100</v>
      </c>
      <c r="L63" s="29">
        <v>100</v>
      </c>
      <c r="M63" s="29">
        <v>0</v>
      </c>
      <c r="N63" s="99" t="s">
        <v>180</v>
      </c>
    </row>
    <row r="64" spans="3:14" ht="17.25" thickTop="1" thickBot="1" x14ac:dyDescent="0.3">
      <c r="C64" s="31" t="s">
        <v>127</v>
      </c>
      <c r="D64" s="29">
        <v>8</v>
      </c>
      <c r="E64" s="29">
        <v>8</v>
      </c>
      <c r="F64" s="29">
        <v>40</v>
      </c>
      <c r="G64" s="29">
        <v>2</v>
      </c>
      <c r="H64" s="29">
        <v>2</v>
      </c>
      <c r="I64" s="108">
        <v>95</v>
      </c>
      <c r="J64" s="29">
        <v>100</v>
      </c>
      <c r="K64" s="29">
        <v>100</v>
      </c>
      <c r="L64" s="29">
        <v>95</v>
      </c>
      <c r="M64" s="29">
        <v>0</v>
      </c>
      <c r="N64" s="99" t="s">
        <v>180</v>
      </c>
    </row>
    <row r="65" spans="3:14" ht="17.25" thickTop="1" thickBot="1" x14ac:dyDescent="0.3">
      <c r="C65" s="31" t="s">
        <v>197</v>
      </c>
      <c r="D65" s="29">
        <v>2</v>
      </c>
      <c r="E65" s="29">
        <v>1</v>
      </c>
      <c r="F65" s="29">
        <v>5</v>
      </c>
      <c r="G65" s="29">
        <v>0</v>
      </c>
      <c r="H65" s="29">
        <v>0</v>
      </c>
      <c r="I65" s="108">
        <v>100</v>
      </c>
      <c r="J65" s="29">
        <v>100</v>
      </c>
      <c r="K65" s="29">
        <v>50</v>
      </c>
      <c r="L65" s="29">
        <v>50</v>
      </c>
      <c r="M65" s="29">
        <v>0</v>
      </c>
      <c r="N65" s="99" t="s">
        <v>180</v>
      </c>
    </row>
    <row r="66" spans="3:14" ht="17.25" thickTop="1" thickBot="1" x14ac:dyDescent="0.3">
      <c r="C66" s="159" t="s">
        <v>163</v>
      </c>
      <c r="D66" s="29">
        <v>8</v>
      </c>
      <c r="E66" s="29">
        <v>8</v>
      </c>
      <c r="F66" s="29">
        <v>40</v>
      </c>
      <c r="G66" s="29">
        <v>4</v>
      </c>
      <c r="H66" s="29">
        <v>4</v>
      </c>
      <c r="I66" s="108">
        <v>90</v>
      </c>
      <c r="J66" s="29">
        <v>100</v>
      </c>
      <c r="K66" s="29">
        <v>100</v>
      </c>
      <c r="L66" s="29">
        <v>90</v>
      </c>
      <c r="M66" s="29">
        <v>0</v>
      </c>
      <c r="N66" s="99" t="s">
        <v>180</v>
      </c>
    </row>
    <row r="67" spans="3:14" ht="17.25" thickTop="1" thickBot="1" x14ac:dyDescent="0.3">
      <c r="C67" s="159" t="s">
        <v>129</v>
      </c>
      <c r="D67" s="29">
        <v>4</v>
      </c>
      <c r="E67" s="29">
        <v>4</v>
      </c>
      <c r="F67" s="29">
        <v>20</v>
      </c>
      <c r="G67" s="29">
        <v>0</v>
      </c>
      <c r="H67" s="29">
        <v>0</v>
      </c>
      <c r="I67" s="108">
        <v>100</v>
      </c>
      <c r="J67" s="29">
        <v>100</v>
      </c>
      <c r="K67" s="29">
        <v>100</v>
      </c>
      <c r="L67" s="29">
        <v>100</v>
      </c>
      <c r="M67" s="29">
        <v>0</v>
      </c>
      <c r="N67" s="99" t="s">
        <v>180</v>
      </c>
    </row>
    <row r="68" spans="3:14" ht="17.25" thickTop="1" thickBot="1" x14ac:dyDescent="0.3">
      <c r="C68" s="159" t="s">
        <v>130</v>
      </c>
      <c r="D68" s="29">
        <v>2</v>
      </c>
      <c r="E68" s="29">
        <v>2</v>
      </c>
      <c r="F68" s="29">
        <v>10</v>
      </c>
      <c r="G68" s="29">
        <v>0</v>
      </c>
      <c r="H68" s="29">
        <v>0</v>
      </c>
      <c r="I68" s="108">
        <v>100</v>
      </c>
      <c r="J68" s="29">
        <v>100</v>
      </c>
      <c r="K68" s="29">
        <v>100</v>
      </c>
      <c r="L68" s="29">
        <v>100</v>
      </c>
      <c r="M68" s="29">
        <v>0</v>
      </c>
      <c r="N68" s="99" t="s">
        <v>180</v>
      </c>
    </row>
    <row r="69" spans="3:14" ht="17.25" thickTop="1" thickBot="1" x14ac:dyDescent="0.3">
      <c r="C69" s="145"/>
      <c r="D69" s="146"/>
      <c r="E69" s="146"/>
      <c r="F69" s="146"/>
      <c r="G69" s="146"/>
      <c r="H69" s="148"/>
      <c r="I69" s="146"/>
      <c r="J69" s="146"/>
      <c r="K69" s="146"/>
      <c r="L69" s="146"/>
      <c r="M69" s="146"/>
      <c r="N69" s="147"/>
    </row>
    <row r="70" spans="3:14" ht="17.25" thickTop="1" thickBot="1" x14ac:dyDescent="0.3">
      <c r="C70" s="145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7"/>
    </row>
    <row r="71" spans="3:14" ht="17.25" thickTop="1" thickBot="1" x14ac:dyDescent="0.3">
      <c r="C71" s="145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7"/>
    </row>
    <row r="72" spans="3:14" ht="17.25" thickTop="1" thickBot="1" x14ac:dyDescent="0.3">
      <c r="C72" s="145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7"/>
    </row>
    <row r="73" spans="3:14" ht="17.25" thickTop="1" thickBot="1" x14ac:dyDescent="0.3">
      <c r="C73" s="145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7"/>
    </row>
    <row r="74" spans="3:14" ht="17.25" thickTop="1" thickBot="1" x14ac:dyDescent="0.3">
      <c r="C74" s="145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7"/>
    </row>
    <row r="75" spans="3:14" s="9" customFormat="1" ht="17.25" thickTop="1" thickBot="1" x14ac:dyDescent="0.3">
      <c r="C75" s="100"/>
      <c r="D75" s="101"/>
      <c r="E75" s="62"/>
      <c r="F75" s="61"/>
      <c r="G75" s="62"/>
      <c r="H75" s="62"/>
      <c r="I75" s="63"/>
      <c r="J75" s="64"/>
      <c r="K75" s="102" t="s">
        <v>54</v>
      </c>
      <c r="L75" s="102"/>
      <c r="M75" s="64"/>
      <c r="N75" s="103"/>
    </row>
    <row r="76" spans="3:14" s="9" customFormat="1" ht="17.25" customHeight="1" thickTop="1" thickBot="1" x14ac:dyDescent="0.3">
      <c r="C76" s="167" t="s">
        <v>164</v>
      </c>
      <c r="D76" s="168"/>
      <c r="E76" s="62"/>
      <c r="F76" s="61"/>
      <c r="G76" s="62"/>
      <c r="H76" s="62"/>
      <c r="I76" s="63"/>
      <c r="J76" s="64"/>
      <c r="K76" s="102"/>
      <c r="L76" s="102"/>
      <c r="M76" s="64"/>
      <c r="N76" s="103"/>
    </row>
    <row r="77" spans="3:14" s="9" customFormat="1" ht="17.25" thickTop="1" thickBot="1" x14ac:dyDescent="0.3">
      <c r="C77" s="169" t="s">
        <v>165</v>
      </c>
      <c r="D77" s="170"/>
      <c r="E77" s="62"/>
      <c r="F77" s="61"/>
      <c r="G77" s="62"/>
      <c r="H77" s="62"/>
      <c r="I77" s="63"/>
      <c r="J77" s="64"/>
      <c r="K77" s="102"/>
      <c r="L77" s="102"/>
      <c r="M77" s="64"/>
      <c r="N77" s="103"/>
    </row>
    <row r="78" spans="3:14" s="9" customFormat="1" ht="17.25" thickTop="1" thickBot="1" x14ac:dyDescent="0.3">
      <c r="C78" s="104"/>
      <c r="D78" s="105"/>
      <c r="E78" s="62"/>
      <c r="F78" s="61"/>
      <c r="G78" s="62"/>
      <c r="H78" s="62"/>
      <c r="I78" s="63"/>
      <c r="J78" s="64"/>
      <c r="K78" s="102"/>
      <c r="L78" s="102"/>
      <c r="M78" s="64"/>
      <c r="N78" s="103"/>
    </row>
    <row r="79" spans="3:14" s="9" customFormat="1" ht="17.25" thickTop="1" thickBot="1" x14ac:dyDescent="0.3">
      <c r="C79" s="104"/>
      <c r="D79" s="105"/>
      <c r="E79" s="62"/>
      <c r="F79" s="61"/>
      <c r="G79" s="62"/>
      <c r="H79" s="62"/>
      <c r="I79" s="63"/>
      <c r="J79" s="64"/>
      <c r="K79" s="102"/>
      <c r="L79" s="102"/>
      <c r="M79" s="64"/>
      <c r="N79" s="103"/>
    </row>
    <row r="80" spans="3:14" s="9" customFormat="1" ht="17.25" thickTop="1" thickBot="1" x14ac:dyDescent="0.3">
      <c r="C80" s="104"/>
      <c r="D80" s="105"/>
      <c r="E80" s="62"/>
      <c r="F80" s="61"/>
      <c r="G80" s="62"/>
      <c r="H80" s="62"/>
      <c r="I80" s="63"/>
      <c r="J80" s="64"/>
      <c r="K80" s="102"/>
      <c r="L80" s="102"/>
      <c r="M80" s="64"/>
      <c r="N80" s="103"/>
    </row>
    <row r="81" spans="3:14" s="9" customFormat="1" ht="17.25" thickTop="1" thickBot="1" x14ac:dyDescent="0.3">
      <c r="C81" s="104"/>
      <c r="D81" s="105"/>
      <c r="E81" s="62"/>
      <c r="F81" s="61"/>
      <c r="G81" s="62"/>
      <c r="H81" s="62"/>
      <c r="I81" s="63"/>
      <c r="J81" s="64"/>
      <c r="K81" s="102"/>
      <c r="L81" s="102"/>
      <c r="M81" s="64"/>
      <c r="N81" s="103"/>
    </row>
    <row r="82" spans="3:14" s="9" customFormat="1" ht="17.25" thickTop="1" thickBot="1" x14ac:dyDescent="0.3">
      <c r="C82" s="104"/>
      <c r="D82" s="105"/>
      <c r="E82" s="62"/>
      <c r="F82" s="61"/>
      <c r="G82" s="62"/>
      <c r="H82" s="62"/>
      <c r="I82" s="63"/>
      <c r="J82" s="64"/>
      <c r="K82" s="102"/>
      <c r="L82" s="102"/>
      <c r="M82" s="64"/>
      <c r="N82" s="103"/>
    </row>
    <row r="83" spans="3:14" s="9" customFormat="1" ht="17.25" thickTop="1" thickBot="1" x14ac:dyDescent="0.3">
      <c r="C83" s="104"/>
      <c r="D83" s="105"/>
      <c r="E83" s="62"/>
      <c r="F83" s="61"/>
      <c r="G83" s="62"/>
      <c r="H83" s="62"/>
      <c r="I83" s="63"/>
      <c r="J83" s="64"/>
      <c r="K83" s="102"/>
      <c r="L83" s="102"/>
      <c r="M83" s="64"/>
      <c r="N83" s="103"/>
    </row>
    <row r="84" spans="3:14" s="9" customFormat="1" ht="17.25" thickTop="1" thickBot="1" x14ac:dyDescent="0.3">
      <c r="C84" s="104"/>
      <c r="D84" s="105"/>
      <c r="E84" s="62"/>
      <c r="F84" s="61"/>
      <c r="G84" s="62"/>
      <c r="H84" s="62"/>
      <c r="I84" s="63"/>
      <c r="J84" s="64"/>
      <c r="K84" s="102"/>
      <c r="L84" s="102"/>
      <c r="M84" s="64"/>
      <c r="N84" s="103"/>
    </row>
    <row r="85" spans="3:14" s="9" customFormat="1" ht="17.25" thickTop="1" thickBot="1" x14ac:dyDescent="0.3">
      <c r="C85" s="104"/>
      <c r="D85" s="105"/>
      <c r="E85" s="62"/>
      <c r="F85" s="61"/>
      <c r="G85" s="62"/>
      <c r="H85" s="62"/>
      <c r="I85" s="63"/>
      <c r="J85" s="64"/>
      <c r="K85" s="102"/>
      <c r="L85" s="102"/>
      <c r="M85" s="64"/>
      <c r="N85" s="103"/>
    </row>
    <row r="86" spans="3:14" s="9" customFormat="1" ht="17.25" thickTop="1" thickBot="1" x14ac:dyDescent="0.3">
      <c r="C86" s="104"/>
      <c r="D86" s="105"/>
      <c r="E86" s="62"/>
      <c r="F86" s="61"/>
      <c r="G86" s="62"/>
      <c r="H86" s="62"/>
      <c r="I86" s="63"/>
      <c r="J86" s="64"/>
      <c r="K86" s="102"/>
      <c r="L86" s="102"/>
      <c r="M86" s="64"/>
      <c r="N86" s="103"/>
    </row>
    <row r="87" spans="3:14" s="9" customFormat="1" ht="17.25" thickTop="1" thickBot="1" x14ac:dyDescent="0.3">
      <c r="C87" s="104"/>
      <c r="D87" s="105"/>
      <c r="E87" s="62"/>
      <c r="F87" s="61"/>
      <c r="G87" s="62"/>
      <c r="H87" s="62"/>
      <c r="I87" s="63"/>
      <c r="J87" s="64"/>
      <c r="K87" s="102"/>
      <c r="L87" s="102"/>
      <c r="M87" s="64"/>
      <c r="N87" s="103"/>
    </row>
    <row r="88" spans="3:14" s="9" customFormat="1" ht="17.25" thickTop="1" thickBot="1" x14ac:dyDescent="0.3">
      <c r="C88" s="104"/>
      <c r="D88" s="105"/>
      <c r="E88" s="62"/>
      <c r="F88" s="61"/>
      <c r="G88" s="62"/>
      <c r="H88" s="62"/>
      <c r="I88" s="63"/>
      <c r="J88" s="64"/>
      <c r="K88" s="102"/>
      <c r="L88" s="102"/>
      <c r="M88" s="64"/>
      <c r="N88" s="103"/>
    </row>
    <row r="89" spans="3:14" s="9" customFormat="1" ht="17.25" thickTop="1" thickBot="1" x14ac:dyDescent="0.3">
      <c r="C89" s="104"/>
      <c r="D89" s="105"/>
      <c r="E89" s="62"/>
      <c r="F89" s="61"/>
      <c r="G89" s="62"/>
      <c r="H89" s="62"/>
      <c r="I89" s="63"/>
      <c r="J89" s="64"/>
      <c r="K89" s="102"/>
      <c r="L89" s="102"/>
      <c r="M89" s="64"/>
      <c r="N89" s="103"/>
    </row>
    <row r="90" spans="3:14" s="9" customFormat="1" ht="17.25" thickTop="1" thickBot="1" x14ac:dyDescent="0.3">
      <c r="C90" s="104"/>
      <c r="D90" s="105"/>
      <c r="E90" s="62"/>
      <c r="F90" s="61"/>
      <c r="G90" s="62"/>
      <c r="H90" s="62"/>
      <c r="I90" s="63"/>
      <c r="J90" s="64"/>
      <c r="K90" s="102"/>
      <c r="L90" s="102"/>
      <c r="M90" s="64"/>
      <c r="N90" s="103"/>
    </row>
    <row r="91" spans="3:14" s="9" customFormat="1" ht="17.25" thickTop="1" thickBot="1" x14ac:dyDescent="0.3">
      <c r="C91" s="104"/>
      <c r="D91" s="105"/>
      <c r="E91" s="62"/>
      <c r="F91" s="61"/>
      <c r="G91" s="62"/>
      <c r="H91" s="62"/>
      <c r="I91" s="63"/>
      <c r="J91" s="64"/>
      <c r="K91" s="102"/>
      <c r="L91" s="102"/>
      <c r="M91" s="64"/>
      <c r="N91" s="103"/>
    </row>
    <row r="92" spans="3:14" s="9" customFormat="1" ht="17.25" thickTop="1" thickBot="1" x14ac:dyDescent="0.3">
      <c r="C92" s="104"/>
      <c r="D92" s="105"/>
      <c r="E92" s="62"/>
      <c r="F92" s="61"/>
      <c r="G92" s="62"/>
      <c r="H92" s="62"/>
      <c r="I92" s="63"/>
      <c r="J92" s="64"/>
      <c r="K92" s="102"/>
      <c r="L92" s="102"/>
      <c r="M92" s="64"/>
      <c r="N92" s="103"/>
    </row>
    <row r="93" spans="3:14" s="9" customFormat="1" ht="17.25" thickTop="1" thickBot="1" x14ac:dyDescent="0.3">
      <c r="C93" s="104"/>
      <c r="D93" s="105"/>
      <c r="E93" s="62"/>
      <c r="F93" s="61"/>
      <c r="G93" s="62"/>
      <c r="H93" s="62"/>
      <c r="I93" s="63"/>
      <c r="J93" s="64"/>
      <c r="K93" s="102"/>
      <c r="L93" s="102"/>
      <c r="M93" s="64"/>
      <c r="N93" s="103"/>
    </row>
    <row r="94" spans="3:14" s="9" customFormat="1" ht="17.25" thickTop="1" thickBot="1" x14ac:dyDescent="0.3">
      <c r="C94" s="104"/>
      <c r="D94" s="105"/>
      <c r="E94" s="62"/>
      <c r="F94" s="61"/>
      <c r="G94" s="62"/>
      <c r="H94" s="62"/>
      <c r="I94" s="63"/>
      <c r="J94" s="64"/>
      <c r="K94" s="102"/>
      <c r="L94" s="102"/>
      <c r="M94" s="64"/>
      <c r="N94" s="103"/>
    </row>
    <row r="95" spans="3:14" s="9" customFormat="1" ht="17.25" thickTop="1" thickBot="1" x14ac:dyDescent="0.3">
      <c r="C95" s="104"/>
      <c r="D95" s="105"/>
      <c r="E95" s="62"/>
      <c r="F95" s="61"/>
      <c r="G95" s="62"/>
      <c r="H95" s="62"/>
      <c r="I95" s="63"/>
      <c r="J95" s="64"/>
      <c r="K95" s="102"/>
      <c r="L95" s="102"/>
      <c r="M95" s="64"/>
      <c r="N95" s="103"/>
    </row>
    <row r="96" spans="3:14" s="9" customFormat="1" ht="17.25" thickTop="1" thickBot="1" x14ac:dyDescent="0.3">
      <c r="C96" s="104"/>
      <c r="D96" s="105"/>
      <c r="E96" s="62"/>
      <c r="F96" s="61"/>
      <c r="G96" s="62"/>
      <c r="H96" s="62"/>
      <c r="I96" s="63"/>
      <c r="J96" s="64"/>
      <c r="K96" s="102"/>
      <c r="L96" s="102"/>
      <c r="M96" s="64"/>
      <c r="N96" s="103"/>
    </row>
    <row r="97" spans="3:14" s="9" customFormat="1" ht="17.25" thickTop="1" thickBot="1" x14ac:dyDescent="0.3">
      <c r="C97" s="104"/>
      <c r="D97" s="105"/>
      <c r="E97" s="62"/>
      <c r="F97" s="61"/>
      <c r="G97" s="62"/>
      <c r="H97" s="62"/>
      <c r="I97" s="63"/>
      <c r="J97" s="64"/>
      <c r="K97" s="102"/>
      <c r="L97" s="102"/>
      <c r="M97" s="64"/>
      <c r="N97" s="103"/>
    </row>
    <row r="98" spans="3:14" s="9" customFormat="1" ht="17.25" thickTop="1" thickBot="1" x14ac:dyDescent="0.3">
      <c r="C98" s="104"/>
      <c r="D98" s="105"/>
      <c r="E98" s="62"/>
      <c r="F98" s="61"/>
      <c r="G98" s="62"/>
      <c r="H98" s="62"/>
      <c r="I98" s="63"/>
      <c r="J98" s="64"/>
      <c r="K98" s="102"/>
      <c r="L98" s="102"/>
      <c r="M98" s="64"/>
      <c r="N98" s="103"/>
    </row>
    <row r="99" spans="3:14" s="9" customFormat="1" ht="17.25" thickTop="1" thickBot="1" x14ac:dyDescent="0.3">
      <c r="C99" s="104"/>
      <c r="D99" s="105"/>
      <c r="E99" s="62"/>
      <c r="F99" s="61"/>
      <c r="G99" s="62"/>
      <c r="H99" s="62"/>
      <c r="I99" s="63"/>
      <c r="J99" s="64"/>
      <c r="K99" s="102"/>
      <c r="L99" s="102"/>
      <c r="M99" s="64"/>
      <c r="N99" s="103"/>
    </row>
    <row r="100" spans="3:14" s="9" customFormat="1" ht="16.5" customHeight="1" thickTop="1" thickBot="1" x14ac:dyDescent="0.3">
      <c r="C100" s="65"/>
      <c r="D100" s="62"/>
      <c r="E100" s="62"/>
      <c r="F100" s="61"/>
      <c r="G100" s="62"/>
      <c r="H100" s="62"/>
      <c r="I100" s="63"/>
      <c r="J100" s="64"/>
      <c r="K100" s="102"/>
      <c r="L100" s="102"/>
      <c r="M100" s="64"/>
      <c r="N100" s="103"/>
    </row>
    <row r="101" spans="3:14" s="9" customFormat="1" ht="16.5" customHeight="1" thickTop="1" thickBot="1" x14ac:dyDescent="0.3">
      <c r="C101" s="65"/>
      <c r="D101" s="62"/>
      <c r="E101" s="62"/>
      <c r="F101" s="61"/>
      <c r="G101" s="62"/>
      <c r="H101" s="62"/>
      <c r="I101" s="63"/>
      <c r="J101" s="64"/>
      <c r="K101" s="102"/>
      <c r="L101" s="102"/>
      <c r="M101" s="64"/>
      <c r="N101" s="103"/>
    </row>
    <row r="102" spans="3:14" s="9" customFormat="1" ht="16.5" customHeight="1" thickTop="1" thickBot="1" x14ac:dyDescent="0.3">
      <c r="C102" s="65"/>
      <c r="D102" s="62"/>
      <c r="E102" s="62"/>
      <c r="F102" s="61"/>
      <c r="G102" s="62"/>
      <c r="H102" s="62"/>
      <c r="I102" s="63"/>
      <c r="J102" s="64"/>
      <c r="K102" s="102"/>
      <c r="L102" s="102"/>
      <c r="M102" s="64"/>
      <c r="N102" s="103"/>
    </row>
    <row r="103" spans="3:14" s="9" customFormat="1" ht="17.25" thickTop="1" thickBot="1" x14ac:dyDescent="0.3">
      <c r="C103" s="65"/>
      <c r="D103" s="62"/>
      <c r="E103" s="62"/>
      <c r="F103" s="61"/>
      <c r="G103" s="62"/>
      <c r="H103" s="62"/>
      <c r="I103" s="63"/>
      <c r="J103" s="64"/>
      <c r="K103" s="102"/>
      <c r="L103" s="102"/>
      <c r="M103" s="64"/>
      <c r="N103" s="103"/>
    </row>
    <row r="104" spans="3:14" s="9" customFormat="1" ht="17.25" thickTop="1" thickBot="1" x14ac:dyDescent="0.3">
      <c r="C104" s="65"/>
      <c r="D104" s="62"/>
      <c r="E104" s="62"/>
      <c r="F104" s="61"/>
      <c r="G104" s="62"/>
      <c r="H104" s="62"/>
      <c r="I104" s="63"/>
      <c r="J104" s="64"/>
      <c r="K104" s="102"/>
      <c r="L104" s="102"/>
      <c r="M104" s="64"/>
      <c r="N104" s="103"/>
    </row>
    <row r="105" spans="3:14" s="9" customFormat="1" ht="17.25" thickTop="1" thickBot="1" x14ac:dyDescent="0.3">
      <c r="C105" s="65"/>
      <c r="D105" s="62"/>
      <c r="E105" s="62"/>
      <c r="F105" s="61"/>
      <c r="G105" s="62"/>
      <c r="H105" s="62"/>
      <c r="I105" s="63"/>
      <c r="J105" s="64"/>
      <c r="K105" s="102"/>
      <c r="L105" s="102"/>
      <c r="M105" s="64"/>
      <c r="N105" s="103"/>
    </row>
    <row r="106" spans="3:14" s="9" customFormat="1" ht="17.25" thickTop="1" thickBot="1" x14ac:dyDescent="0.3">
      <c r="C106" s="65"/>
      <c r="D106" s="62"/>
      <c r="E106" s="62"/>
      <c r="F106" s="61"/>
      <c r="G106" s="62"/>
      <c r="H106" s="62"/>
      <c r="I106" s="63"/>
      <c r="J106" s="64"/>
      <c r="K106" s="102"/>
      <c r="L106" s="102"/>
      <c r="M106" s="64"/>
      <c r="N106" s="103"/>
    </row>
    <row r="107" spans="3:14" s="9" customFormat="1" ht="17.25" thickTop="1" thickBot="1" x14ac:dyDescent="0.3">
      <c r="C107" s="65"/>
      <c r="D107" s="62"/>
      <c r="E107" s="62"/>
      <c r="F107" s="61"/>
      <c r="G107" s="62"/>
      <c r="H107" s="62"/>
      <c r="I107" s="63"/>
      <c r="J107" s="64"/>
      <c r="K107" s="102"/>
      <c r="L107" s="102"/>
      <c r="M107" s="64"/>
      <c r="N107" s="103"/>
    </row>
    <row r="108" spans="3:14" s="9" customFormat="1" ht="17.25" thickTop="1" thickBot="1" x14ac:dyDescent="0.3">
      <c r="C108" s="65"/>
      <c r="D108" s="62"/>
      <c r="E108" s="62"/>
      <c r="F108" s="61"/>
      <c r="G108" s="62"/>
      <c r="H108" s="62"/>
      <c r="I108" s="63"/>
      <c r="J108" s="64"/>
      <c r="K108" s="102"/>
      <c r="L108" s="102"/>
      <c r="M108" s="64"/>
      <c r="N108" s="103"/>
    </row>
    <row r="109" spans="3:14" s="9" customFormat="1" ht="19.5" customHeight="1" thickTop="1" thickBot="1" x14ac:dyDescent="0.3">
      <c r="C109" s="161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3"/>
    </row>
    <row r="110" spans="3:14" s="9" customFormat="1" ht="17.25" thickTop="1" thickBot="1" x14ac:dyDescent="0.3">
      <c r="C110" s="65"/>
      <c r="D110" s="62"/>
      <c r="E110" s="62"/>
      <c r="F110" s="61"/>
      <c r="G110" s="62"/>
      <c r="H110" s="62"/>
      <c r="I110" s="63"/>
      <c r="J110" s="64"/>
      <c r="K110" s="102"/>
      <c r="L110" s="102"/>
      <c r="M110" s="64"/>
      <c r="N110" s="103"/>
    </row>
    <row r="111" spans="3:14" s="9" customFormat="1" ht="17.25" thickTop="1" thickBot="1" x14ac:dyDescent="0.3">
      <c r="C111" s="65"/>
      <c r="D111" s="62"/>
      <c r="E111" s="62"/>
      <c r="F111" s="61"/>
      <c r="G111" s="62"/>
      <c r="H111" s="62"/>
      <c r="I111" s="63"/>
      <c r="J111" s="64"/>
      <c r="K111" s="102"/>
      <c r="L111" s="102"/>
      <c r="M111" s="64"/>
      <c r="N111" s="103"/>
    </row>
    <row r="112" spans="3:14" s="9" customFormat="1" ht="17.25" thickTop="1" thickBot="1" x14ac:dyDescent="0.3">
      <c r="C112" s="65"/>
      <c r="D112" s="62"/>
      <c r="E112" s="62"/>
      <c r="F112" s="61"/>
      <c r="G112" s="62"/>
      <c r="H112" s="62"/>
      <c r="I112" s="63"/>
      <c r="J112" s="64"/>
      <c r="K112" s="102"/>
      <c r="L112" s="102"/>
      <c r="M112" s="64"/>
      <c r="N112" s="103"/>
    </row>
    <row r="113" spans="3:14" s="9" customFormat="1" ht="17.25" thickTop="1" thickBot="1" x14ac:dyDescent="0.3">
      <c r="C113" s="65"/>
      <c r="D113" s="62"/>
      <c r="E113" s="62"/>
      <c r="F113" s="110"/>
      <c r="G113" s="110"/>
      <c r="H113" s="110"/>
      <c r="I113" s="111"/>
      <c r="J113" s="110"/>
      <c r="K113" s="102"/>
      <c r="L113" s="102"/>
      <c r="M113" s="64"/>
      <c r="N113" s="103"/>
    </row>
    <row r="114" spans="3:14" s="9" customFormat="1" ht="17.25" thickTop="1" thickBot="1" x14ac:dyDescent="0.3">
      <c r="C114" s="65"/>
      <c r="D114" s="62"/>
      <c r="E114" s="62"/>
      <c r="F114" s="110"/>
      <c r="G114" s="110"/>
      <c r="H114" s="110"/>
      <c r="I114" s="111"/>
      <c r="J114" s="110"/>
      <c r="K114" s="102"/>
      <c r="L114" s="102"/>
      <c r="M114" s="64"/>
      <c r="N114" s="103"/>
    </row>
    <row r="115" spans="3:14" s="9" customFormat="1" ht="17.25" thickTop="1" thickBot="1" x14ac:dyDescent="0.3">
      <c r="C115" s="65"/>
      <c r="D115" s="62"/>
      <c r="E115" s="62"/>
      <c r="K115" s="102"/>
      <c r="L115" s="102"/>
      <c r="M115" s="64"/>
      <c r="N115" s="103"/>
    </row>
    <row r="116" spans="3:14" s="9" customFormat="1" ht="17.25" thickTop="1" thickBot="1" x14ac:dyDescent="0.3">
      <c r="C116" s="65"/>
      <c r="D116" s="62"/>
      <c r="E116" s="62"/>
      <c r="F116" s="61"/>
      <c r="G116" s="62"/>
      <c r="H116" s="62"/>
      <c r="I116" s="63"/>
      <c r="J116" s="64"/>
      <c r="K116" s="102"/>
      <c r="L116" s="102"/>
      <c r="M116" s="64"/>
      <c r="N116" s="103"/>
    </row>
    <row r="117" spans="3:14" s="9" customFormat="1" ht="17.25" thickTop="1" thickBot="1" x14ac:dyDescent="0.3">
      <c r="C117" s="65"/>
      <c r="D117" s="62"/>
      <c r="E117" s="62"/>
      <c r="F117" s="61"/>
      <c r="G117" s="62"/>
      <c r="H117" s="62"/>
      <c r="I117" s="63"/>
      <c r="J117" s="64"/>
      <c r="K117" s="102"/>
      <c r="L117" s="102"/>
      <c r="M117" s="64"/>
      <c r="N117" s="103"/>
    </row>
    <row r="118" spans="3:14" s="9" customFormat="1" ht="17.25" thickTop="1" thickBot="1" x14ac:dyDescent="0.3">
      <c r="C118" s="65"/>
      <c r="D118" s="62"/>
      <c r="E118" s="62"/>
      <c r="F118" s="61"/>
      <c r="G118" s="62"/>
      <c r="H118" s="62"/>
      <c r="I118" s="63"/>
      <c r="J118" s="64"/>
      <c r="K118" s="102"/>
      <c r="L118" s="102"/>
      <c r="M118" s="64"/>
      <c r="N118" s="103"/>
    </row>
    <row r="119" spans="3:14" s="9" customFormat="1" ht="17.25" thickTop="1" thickBot="1" x14ac:dyDescent="0.3">
      <c r="C119" s="65"/>
      <c r="D119" s="62"/>
      <c r="E119" s="62"/>
      <c r="F119" s="61"/>
      <c r="G119" s="62"/>
      <c r="H119" s="62"/>
      <c r="I119" s="63"/>
      <c r="J119" s="64"/>
      <c r="K119" s="102"/>
      <c r="L119" s="102"/>
      <c r="M119" s="64"/>
      <c r="N119" s="103"/>
    </row>
    <row r="120" spans="3:14" s="9" customFormat="1" ht="17.25" thickTop="1" thickBot="1" x14ac:dyDescent="0.3">
      <c r="C120" s="65"/>
      <c r="D120" s="62"/>
      <c r="E120" s="62"/>
      <c r="F120" s="61"/>
      <c r="G120" s="62"/>
      <c r="H120" s="62"/>
      <c r="I120" s="63"/>
      <c r="J120" s="64"/>
      <c r="K120" s="102"/>
      <c r="L120" s="102"/>
      <c r="M120" s="64"/>
      <c r="N120" s="103"/>
    </row>
    <row r="121" spans="3:14" s="9" customFormat="1" ht="17.25" thickTop="1" thickBot="1" x14ac:dyDescent="0.3">
      <c r="C121" s="65"/>
      <c r="D121" s="62"/>
      <c r="E121" s="62"/>
      <c r="F121" s="61"/>
      <c r="G121" s="62"/>
      <c r="H121" s="62"/>
      <c r="I121" s="63"/>
      <c r="J121" s="64"/>
      <c r="K121" s="102"/>
      <c r="L121" s="102"/>
      <c r="M121" s="64"/>
      <c r="N121" s="103"/>
    </row>
    <row r="122" spans="3:14" s="9" customFormat="1" ht="17.25" thickTop="1" thickBot="1" x14ac:dyDescent="0.3">
      <c r="C122" s="65"/>
      <c r="D122" s="62"/>
      <c r="E122" s="62"/>
      <c r="F122" s="61"/>
      <c r="G122" s="62"/>
      <c r="H122" s="62"/>
      <c r="I122" s="63"/>
      <c r="J122" s="64"/>
      <c r="K122" s="102"/>
      <c r="L122" s="102"/>
      <c r="M122" s="64"/>
      <c r="N122" s="103"/>
    </row>
    <row r="123" spans="3:14" s="9" customFormat="1" ht="17.25" thickTop="1" thickBot="1" x14ac:dyDescent="0.3">
      <c r="C123" s="65"/>
      <c r="D123" s="62"/>
      <c r="E123" s="62"/>
      <c r="F123" s="61"/>
      <c r="G123" s="62"/>
      <c r="H123" s="62"/>
      <c r="I123" s="63"/>
      <c r="J123" s="64"/>
      <c r="K123" s="102"/>
      <c r="L123" s="102"/>
      <c r="M123" s="64"/>
      <c r="N123" s="103"/>
    </row>
    <row r="124" spans="3:14" s="9" customFormat="1" ht="17.25" thickTop="1" thickBot="1" x14ac:dyDescent="0.3">
      <c r="C124" s="65"/>
      <c r="D124" s="62"/>
      <c r="E124" s="62"/>
      <c r="F124" s="61"/>
      <c r="G124" s="62"/>
      <c r="H124" s="62"/>
      <c r="I124" s="63"/>
      <c r="J124" s="64"/>
      <c r="K124" s="102"/>
      <c r="L124" s="102"/>
      <c r="M124" s="64"/>
      <c r="N124" s="103"/>
    </row>
    <row r="125" spans="3:14" s="9" customFormat="1" ht="17.25" thickTop="1" thickBot="1" x14ac:dyDescent="0.3">
      <c r="C125" s="65"/>
      <c r="D125" s="62"/>
      <c r="E125" s="62"/>
      <c r="F125" s="61"/>
      <c r="G125" s="62"/>
      <c r="H125" s="62"/>
      <c r="I125" s="63"/>
      <c r="J125" s="64"/>
      <c r="K125" s="102"/>
      <c r="L125" s="102"/>
      <c r="M125" s="64"/>
      <c r="N125" s="103"/>
    </row>
    <row r="126" spans="3:14" s="9" customFormat="1" ht="17.25" thickTop="1" thickBot="1" x14ac:dyDescent="0.3">
      <c r="C126" s="65"/>
      <c r="D126" s="62"/>
      <c r="E126" s="62"/>
      <c r="F126" s="61"/>
      <c r="G126" s="62"/>
      <c r="H126" s="62"/>
      <c r="I126" s="63"/>
      <c r="J126" s="64"/>
      <c r="K126" s="102"/>
      <c r="L126" s="102"/>
      <c r="M126" s="64"/>
      <c r="N126" s="103"/>
    </row>
    <row r="127" spans="3:14" s="9" customFormat="1" ht="17.25" thickTop="1" thickBot="1" x14ac:dyDescent="0.3">
      <c r="C127" s="65"/>
      <c r="D127" s="62"/>
      <c r="E127" s="62"/>
      <c r="F127" s="61"/>
      <c r="G127" s="62"/>
      <c r="H127" s="62"/>
      <c r="I127" s="63"/>
      <c r="J127" s="64"/>
      <c r="K127" s="102"/>
      <c r="L127" s="102"/>
      <c r="M127" s="64"/>
      <c r="N127" s="103"/>
    </row>
    <row r="128" spans="3:14" s="9" customFormat="1" ht="17.25" thickTop="1" thickBot="1" x14ac:dyDescent="0.3">
      <c r="C128" s="65"/>
      <c r="D128" s="62"/>
      <c r="E128" s="62"/>
      <c r="F128" s="61"/>
      <c r="G128" s="62"/>
      <c r="H128" s="62"/>
      <c r="I128" s="63"/>
      <c r="J128" s="64"/>
      <c r="K128" s="102"/>
      <c r="L128" s="102"/>
      <c r="M128" s="64"/>
      <c r="N128" s="103"/>
    </row>
    <row r="129" spans="3:15" s="9" customFormat="1" ht="17.25" thickTop="1" thickBot="1" x14ac:dyDescent="0.3">
      <c r="C129" s="65"/>
      <c r="D129" s="62"/>
      <c r="E129" s="62"/>
      <c r="F129" s="61"/>
      <c r="G129" s="62"/>
      <c r="H129" s="62"/>
      <c r="I129" s="63"/>
      <c r="J129" s="64"/>
      <c r="K129" s="102"/>
      <c r="L129" s="102"/>
      <c r="M129" s="64"/>
      <c r="N129" s="103"/>
    </row>
    <row r="130" spans="3:15" s="9" customFormat="1" ht="17.25" thickTop="1" thickBot="1" x14ac:dyDescent="0.3">
      <c r="C130" s="65"/>
      <c r="D130" s="62"/>
      <c r="E130" s="62"/>
      <c r="F130" s="61"/>
      <c r="G130" s="62"/>
      <c r="H130" s="62"/>
      <c r="I130" s="63"/>
      <c r="J130" s="64"/>
      <c r="K130" s="102"/>
      <c r="L130" s="102"/>
      <c r="M130" s="64"/>
      <c r="N130" s="103"/>
    </row>
    <row r="131" spans="3:15" s="9" customFormat="1" ht="17.25" thickTop="1" thickBot="1" x14ac:dyDescent="0.3">
      <c r="C131" s="65"/>
      <c r="D131" s="62"/>
      <c r="E131" s="62"/>
      <c r="F131" s="61"/>
      <c r="G131" s="62"/>
      <c r="H131" s="62"/>
      <c r="I131" s="63"/>
      <c r="J131" s="64"/>
      <c r="K131" s="102"/>
      <c r="L131" s="102"/>
      <c r="M131" s="64"/>
      <c r="N131" s="103"/>
    </row>
    <row r="132" spans="3:15" s="9" customFormat="1" ht="17.25" thickTop="1" thickBot="1" x14ac:dyDescent="0.3">
      <c r="C132" s="65"/>
      <c r="D132" s="62"/>
      <c r="E132" s="62"/>
      <c r="F132" s="61"/>
      <c r="G132" s="62"/>
      <c r="H132" s="62"/>
      <c r="I132" s="63"/>
      <c r="J132" s="64"/>
      <c r="K132" s="102"/>
      <c r="L132" s="102"/>
      <c r="M132" s="64"/>
      <c r="N132" s="103"/>
    </row>
    <row r="133" spans="3:15" s="24" customFormat="1" ht="16.5" thickTop="1" x14ac:dyDescent="0.25">
      <c r="O133" s="9"/>
    </row>
    <row r="134" spans="3:15" s="24" customFormat="1" x14ac:dyDescent="0.25">
      <c r="O134" s="9"/>
    </row>
    <row r="135" spans="3:15" s="24" customFormat="1" x14ac:dyDescent="0.25">
      <c r="O135" s="9"/>
    </row>
    <row r="136" spans="3:15" s="24" customFormat="1" x14ac:dyDescent="0.25">
      <c r="O136" s="9"/>
    </row>
    <row r="137" spans="3:15" s="24" customFormat="1" x14ac:dyDescent="0.25">
      <c r="O137" s="9"/>
    </row>
    <row r="138" spans="3:15" s="24" customFormat="1" x14ac:dyDescent="0.25">
      <c r="O138" s="9"/>
    </row>
    <row r="139" spans="3:15" s="24" customFormat="1" x14ac:dyDescent="0.25">
      <c r="O139" s="9"/>
    </row>
    <row r="140" spans="3:15" s="24" customFormat="1" x14ac:dyDescent="0.25">
      <c r="O140" s="9"/>
    </row>
    <row r="141" spans="3:15" s="24" customFormat="1" x14ac:dyDescent="0.25">
      <c r="O141" s="9"/>
    </row>
    <row r="142" spans="3:15" s="24" customFormat="1" x14ac:dyDescent="0.25">
      <c r="O142" s="9"/>
    </row>
    <row r="143" spans="3:15" s="24" customFormat="1" x14ac:dyDescent="0.25">
      <c r="O143" s="9"/>
    </row>
    <row r="144" spans="3:15" s="24" customFormat="1" x14ac:dyDescent="0.25">
      <c r="O144" s="9"/>
    </row>
    <row r="145" spans="15:15" s="24" customFormat="1" x14ac:dyDescent="0.25">
      <c r="O145" s="9"/>
    </row>
    <row r="146" spans="15:15" s="24" customFormat="1" x14ac:dyDescent="0.25">
      <c r="O146" s="9"/>
    </row>
    <row r="147" spans="15:15" s="24" customFormat="1" x14ac:dyDescent="0.25">
      <c r="O147" s="9"/>
    </row>
    <row r="148" spans="15:15" s="24" customFormat="1" x14ac:dyDescent="0.25">
      <c r="O148" s="9"/>
    </row>
    <row r="149" spans="15:15" s="24" customFormat="1" x14ac:dyDescent="0.25">
      <c r="O149" s="9"/>
    </row>
    <row r="150" spans="15:15" s="24" customFormat="1" x14ac:dyDescent="0.25"/>
    <row r="151" spans="15:15" s="24" customFormat="1" x14ac:dyDescent="0.25"/>
    <row r="152" spans="15:15" s="24" customFormat="1" x14ac:dyDescent="0.25"/>
    <row r="153" spans="15:15" s="24" customFormat="1" x14ac:dyDescent="0.25"/>
    <row r="154" spans="15:15" s="24" customFormat="1" x14ac:dyDescent="0.25"/>
    <row r="155" spans="15:15" s="24" customFormat="1" x14ac:dyDescent="0.25"/>
    <row r="156" spans="15:15" s="24" customFormat="1" x14ac:dyDescent="0.25"/>
    <row r="157" spans="15:15" s="24" customFormat="1" x14ac:dyDescent="0.25"/>
    <row r="158" spans="15:15" s="24" customFormat="1" x14ac:dyDescent="0.25"/>
    <row r="159" spans="15:15" s="24" customFormat="1" x14ac:dyDescent="0.25"/>
    <row r="160" spans="15:15" s="24" customFormat="1" x14ac:dyDescent="0.25"/>
    <row r="161" s="24" customFormat="1" x14ac:dyDescent="0.25"/>
    <row r="162" s="24" customFormat="1" x14ac:dyDescent="0.25"/>
    <row r="163" s="24" customFormat="1" x14ac:dyDescent="0.25"/>
    <row r="164" s="24" customFormat="1" x14ac:dyDescent="0.25"/>
    <row r="165" s="24" customFormat="1" x14ac:dyDescent="0.25"/>
    <row r="166" s="24" customFormat="1" x14ac:dyDescent="0.25"/>
    <row r="167" s="24" customFormat="1" x14ac:dyDescent="0.25"/>
    <row r="168" s="24" customFormat="1" x14ac:dyDescent="0.25"/>
    <row r="169" s="24" customFormat="1" x14ac:dyDescent="0.25"/>
    <row r="170" s="24" customFormat="1" x14ac:dyDescent="0.25"/>
    <row r="171" s="24" customFormat="1" x14ac:dyDescent="0.25"/>
    <row r="172" s="24" customFormat="1" x14ac:dyDescent="0.25"/>
    <row r="173" s="24" customFormat="1" x14ac:dyDescent="0.25"/>
    <row r="174" s="24" customFormat="1" x14ac:dyDescent="0.25"/>
    <row r="175" s="24" customFormat="1" x14ac:dyDescent="0.25"/>
    <row r="176" s="24" customFormat="1" x14ac:dyDescent="0.25"/>
    <row r="177" s="24" customFormat="1" x14ac:dyDescent="0.25"/>
    <row r="178" s="24" customFormat="1" x14ac:dyDescent="0.25"/>
    <row r="179" s="24" customFormat="1" x14ac:dyDescent="0.25"/>
    <row r="180" s="24" customFormat="1" x14ac:dyDescent="0.25"/>
    <row r="181" s="24" customFormat="1" x14ac:dyDescent="0.25"/>
    <row r="182" s="24" customFormat="1" x14ac:dyDescent="0.25"/>
    <row r="183" s="24" customFormat="1" x14ac:dyDescent="0.25"/>
    <row r="184" s="24" customFormat="1" x14ac:dyDescent="0.25"/>
    <row r="185" s="24" customFormat="1" x14ac:dyDescent="0.25"/>
    <row r="186" s="24" customFormat="1" x14ac:dyDescent="0.25"/>
    <row r="187" s="24" customFormat="1" x14ac:dyDescent="0.25"/>
    <row r="188" s="24" customFormat="1" x14ac:dyDescent="0.25"/>
    <row r="189" s="24" customFormat="1" x14ac:dyDescent="0.25"/>
    <row r="190" s="24" customFormat="1" x14ac:dyDescent="0.25"/>
    <row r="191" s="24" customFormat="1" x14ac:dyDescent="0.25"/>
    <row r="192" s="24" customFormat="1" x14ac:dyDescent="0.25"/>
    <row r="193" s="24" customFormat="1" x14ac:dyDescent="0.25"/>
    <row r="194" s="24" customFormat="1" x14ac:dyDescent="0.25"/>
    <row r="195" s="24" customFormat="1" x14ac:dyDescent="0.25"/>
    <row r="196" s="24" customFormat="1" x14ac:dyDescent="0.25"/>
    <row r="197" s="24" customFormat="1" x14ac:dyDescent="0.25"/>
    <row r="198" s="24" customFormat="1" x14ac:dyDescent="0.25"/>
    <row r="199" s="24" customFormat="1" x14ac:dyDescent="0.25"/>
    <row r="200" s="24" customFormat="1" x14ac:dyDescent="0.25"/>
    <row r="201" s="24" customFormat="1" x14ac:dyDescent="0.25"/>
    <row r="202" s="24" customFormat="1" x14ac:dyDescent="0.25"/>
    <row r="203" s="24" customFormat="1" x14ac:dyDescent="0.25"/>
    <row r="204" s="24" customFormat="1" x14ac:dyDescent="0.25"/>
    <row r="205" s="24" customFormat="1" x14ac:dyDescent="0.25"/>
    <row r="206" s="24" customFormat="1" x14ac:dyDescent="0.25"/>
    <row r="207" s="24" customFormat="1" x14ac:dyDescent="0.25"/>
    <row r="208" s="24" customFormat="1" x14ac:dyDescent="0.25"/>
    <row r="209" s="24" customFormat="1" x14ac:dyDescent="0.25"/>
    <row r="210" s="24" customFormat="1" x14ac:dyDescent="0.25"/>
    <row r="211" s="24" customFormat="1" x14ac:dyDescent="0.25"/>
    <row r="212" s="24" customFormat="1" x14ac:dyDescent="0.25"/>
    <row r="213" s="24" customFormat="1" x14ac:dyDescent="0.25"/>
    <row r="214" s="24" customFormat="1" x14ac:dyDescent="0.25"/>
    <row r="215" s="24" customFormat="1" x14ac:dyDescent="0.25"/>
    <row r="216" s="24" customFormat="1" x14ac:dyDescent="0.25"/>
    <row r="217" s="24" customFormat="1" x14ac:dyDescent="0.25"/>
    <row r="218" s="24" customFormat="1" x14ac:dyDescent="0.25"/>
    <row r="219" s="24" customFormat="1" x14ac:dyDescent="0.25"/>
    <row r="220" s="24" customFormat="1" x14ac:dyDescent="0.25"/>
    <row r="221" s="24" customFormat="1" x14ac:dyDescent="0.25"/>
    <row r="222" s="24" customFormat="1" x14ac:dyDescent="0.25"/>
    <row r="223" s="24" customFormat="1" x14ac:dyDescent="0.25"/>
    <row r="224" s="24" customFormat="1" x14ac:dyDescent="0.25"/>
    <row r="225" s="24" customFormat="1" x14ac:dyDescent="0.25"/>
    <row r="226" s="24" customFormat="1" x14ac:dyDescent="0.25"/>
    <row r="227" s="24" customFormat="1" x14ac:dyDescent="0.25"/>
    <row r="228" s="24" customFormat="1" x14ac:dyDescent="0.25"/>
    <row r="229" s="24" customFormat="1" x14ac:dyDescent="0.25"/>
    <row r="230" s="24" customFormat="1" x14ac:dyDescent="0.25"/>
    <row r="231" s="24" customFormat="1" x14ac:dyDescent="0.25"/>
    <row r="232" s="24" customFormat="1" x14ac:dyDescent="0.25"/>
    <row r="233" s="24" customFormat="1" x14ac:dyDescent="0.25"/>
    <row r="234" s="24" customFormat="1" x14ac:dyDescent="0.25"/>
    <row r="235" s="24" customFormat="1" x14ac:dyDescent="0.25"/>
    <row r="236" s="24" customFormat="1" x14ac:dyDescent="0.25"/>
    <row r="237" s="24" customFormat="1" x14ac:dyDescent="0.25"/>
    <row r="238" s="24" customFormat="1" x14ac:dyDescent="0.25"/>
    <row r="239" s="24" customFormat="1" x14ac:dyDescent="0.25"/>
    <row r="240" s="24" customFormat="1" x14ac:dyDescent="0.25"/>
    <row r="241" s="24" customFormat="1" x14ac:dyDescent="0.25"/>
    <row r="242" s="24" customFormat="1" x14ac:dyDescent="0.25"/>
    <row r="243" s="24" customFormat="1" x14ac:dyDescent="0.25"/>
    <row r="244" s="24" customFormat="1" x14ac:dyDescent="0.25"/>
    <row r="245" s="24" customFormat="1" x14ac:dyDescent="0.25"/>
    <row r="246" s="24" customFormat="1" x14ac:dyDescent="0.25"/>
    <row r="247" s="24" customFormat="1" x14ac:dyDescent="0.25"/>
    <row r="248" s="24" customFormat="1" x14ac:dyDescent="0.25"/>
    <row r="249" s="24" customFormat="1" x14ac:dyDescent="0.25"/>
    <row r="250" s="24" customFormat="1" x14ac:dyDescent="0.25"/>
    <row r="251" s="24" customFormat="1" x14ac:dyDescent="0.25"/>
    <row r="252" s="24" customFormat="1" x14ac:dyDescent="0.25"/>
    <row r="253" s="24" customFormat="1" x14ac:dyDescent="0.25"/>
    <row r="254" s="24" customFormat="1" x14ac:dyDescent="0.25"/>
    <row r="255" s="24" customFormat="1" x14ac:dyDescent="0.25"/>
    <row r="256" s="24" customFormat="1" x14ac:dyDescent="0.25"/>
    <row r="257" s="24" customFormat="1" x14ac:dyDescent="0.25"/>
    <row r="258" s="24" customFormat="1" x14ac:dyDescent="0.25"/>
    <row r="259" s="24" customFormat="1" x14ac:dyDescent="0.25"/>
    <row r="260" s="24" customFormat="1" x14ac:dyDescent="0.25"/>
    <row r="261" s="24" customFormat="1" x14ac:dyDescent="0.25"/>
    <row r="262" s="24" customFormat="1" x14ac:dyDescent="0.25"/>
    <row r="263" s="24" customFormat="1" x14ac:dyDescent="0.25"/>
    <row r="264" s="24" customFormat="1" x14ac:dyDescent="0.25"/>
    <row r="265" s="24" customFormat="1" x14ac:dyDescent="0.25"/>
    <row r="266" s="24" customFormat="1" x14ac:dyDescent="0.25"/>
    <row r="267" s="24" customFormat="1" x14ac:dyDescent="0.25"/>
    <row r="268" s="24" customFormat="1" x14ac:dyDescent="0.25"/>
    <row r="269" s="24" customFormat="1" x14ac:dyDescent="0.25"/>
    <row r="270" s="24" customFormat="1" x14ac:dyDescent="0.25"/>
    <row r="271" s="24" customFormat="1" x14ac:dyDescent="0.25"/>
    <row r="272" s="24" customFormat="1" x14ac:dyDescent="0.25"/>
    <row r="273" s="24" customFormat="1" x14ac:dyDescent="0.25"/>
    <row r="274" s="24" customFormat="1" x14ac:dyDescent="0.25"/>
    <row r="275" s="24" customFormat="1" x14ac:dyDescent="0.25"/>
    <row r="276" s="24" customFormat="1" x14ac:dyDescent="0.25"/>
    <row r="277" s="24" customFormat="1" x14ac:dyDescent="0.25"/>
    <row r="278" s="24" customFormat="1" x14ac:dyDescent="0.25"/>
    <row r="279" s="24" customFormat="1" x14ac:dyDescent="0.25"/>
    <row r="280" s="24" customFormat="1" x14ac:dyDescent="0.25"/>
    <row r="281" s="24" customFormat="1" x14ac:dyDescent="0.25"/>
    <row r="282" s="24" customFormat="1" x14ac:dyDescent="0.25"/>
    <row r="283" s="24" customFormat="1" x14ac:dyDescent="0.25"/>
    <row r="284" s="24" customFormat="1" x14ac:dyDescent="0.25"/>
    <row r="285" s="24" customFormat="1" x14ac:dyDescent="0.25"/>
    <row r="286" s="24" customFormat="1" x14ac:dyDescent="0.25"/>
    <row r="287" s="24" customFormat="1" x14ac:dyDescent="0.25"/>
    <row r="288" s="24" customFormat="1" x14ac:dyDescent="0.25"/>
    <row r="289" s="24" customFormat="1" x14ac:dyDescent="0.25"/>
    <row r="290" s="24" customFormat="1" x14ac:dyDescent="0.25"/>
    <row r="291" s="24" customFormat="1" x14ac:dyDescent="0.25"/>
    <row r="292" s="24" customFormat="1" x14ac:dyDescent="0.25"/>
    <row r="293" s="24" customFormat="1" x14ac:dyDescent="0.25"/>
    <row r="294" s="24" customFormat="1" x14ac:dyDescent="0.25"/>
    <row r="295" s="24" customFormat="1" x14ac:dyDescent="0.25"/>
    <row r="296" s="24" customFormat="1" x14ac:dyDescent="0.25"/>
    <row r="297" s="24" customFormat="1" x14ac:dyDescent="0.25"/>
    <row r="298" s="24" customFormat="1" x14ac:dyDescent="0.25"/>
    <row r="299" s="24" customFormat="1" x14ac:dyDescent="0.25"/>
    <row r="300" s="24" customFormat="1" x14ac:dyDescent="0.25"/>
    <row r="301" s="24" customFormat="1" x14ac:dyDescent="0.25"/>
    <row r="302" s="24" customFormat="1" x14ac:dyDescent="0.25"/>
    <row r="303" s="24" customFormat="1" x14ac:dyDescent="0.25"/>
    <row r="304" s="24" customFormat="1" x14ac:dyDescent="0.25"/>
    <row r="305" s="24" customFormat="1" x14ac:dyDescent="0.25"/>
    <row r="306" s="24" customFormat="1" x14ac:dyDescent="0.25"/>
    <row r="307" s="24" customFormat="1" x14ac:dyDescent="0.25"/>
    <row r="308" s="24" customFormat="1" x14ac:dyDescent="0.25"/>
    <row r="309" s="24" customFormat="1" x14ac:dyDescent="0.25"/>
    <row r="310" s="24" customFormat="1" x14ac:dyDescent="0.25"/>
    <row r="311" s="24" customFormat="1" x14ac:dyDescent="0.25"/>
    <row r="312" s="24" customFormat="1" x14ac:dyDescent="0.25"/>
    <row r="313" s="24" customFormat="1" x14ac:dyDescent="0.25"/>
    <row r="314" s="24" customFormat="1" x14ac:dyDescent="0.25"/>
    <row r="315" s="24" customFormat="1" x14ac:dyDescent="0.25"/>
    <row r="316" s="24" customFormat="1" x14ac:dyDescent="0.25"/>
    <row r="317" s="24" customFormat="1" x14ac:dyDescent="0.25"/>
    <row r="318" s="24" customFormat="1" x14ac:dyDescent="0.25"/>
    <row r="319" s="24" customFormat="1" x14ac:dyDescent="0.25"/>
    <row r="320" s="24" customFormat="1" x14ac:dyDescent="0.25"/>
    <row r="321" s="24" customFormat="1" x14ac:dyDescent="0.25"/>
    <row r="322" s="24" customFormat="1" x14ac:dyDescent="0.25"/>
    <row r="323" s="24" customFormat="1" x14ac:dyDescent="0.25"/>
    <row r="324" s="24" customFormat="1" x14ac:dyDescent="0.25"/>
    <row r="325" s="24" customFormat="1" x14ac:dyDescent="0.25"/>
    <row r="326" s="24" customFormat="1" x14ac:dyDescent="0.25"/>
    <row r="327" s="24" customFormat="1" x14ac:dyDescent="0.25"/>
    <row r="328" s="24" customFormat="1" x14ac:dyDescent="0.25"/>
    <row r="329" s="24" customFormat="1" x14ac:dyDescent="0.25"/>
    <row r="330" s="24" customFormat="1" x14ac:dyDescent="0.25"/>
    <row r="331" s="24" customFormat="1" x14ac:dyDescent="0.25"/>
    <row r="332" s="24" customFormat="1" x14ac:dyDescent="0.25"/>
    <row r="333" s="24" customFormat="1" x14ac:dyDescent="0.25"/>
    <row r="334" s="24" customFormat="1" x14ac:dyDescent="0.25"/>
    <row r="335" s="24" customFormat="1" x14ac:dyDescent="0.25"/>
    <row r="336" s="24" customFormat="1" x14ac:dyDescent="0.25"/>
    <row r="337" s="24" customFormat="1" x14ac:dyDescent="0.25"/>
    <row r="338" s="24" customFormat="1" x14ac:dyDescent="0.25"/>
    <row r="339" s="24" customFormat="1" x14ac:dyDescent="0.25"/>
    <row r="340" s="24" customFormat="1" x14ac:dyDescent="0.25"/>
    <row r="341" s="24" customFormat="1" x14ac:dyDescent="0.25"/>
    <row r="342" s="24" customFormat="1" x14ac:dyDescent="0.25"/>
    <row r="343" s="24" customFormat="1" x14ac:dyDescent="0.25"/>
    <row r="344" s="24" customFormat="1" x14ac:dyDescent="0.25"/>
    <row r="345" s="24" customFormat="1" x14ac:dyDescent="0.25"/>
    <row r="346" s="24" customFormat="1" x14ac:dyDescent="0.25"/>
    <row r="347" s="24" customFormat="1" x14ac:dyDescent="0.25"/>
    <row r="348" s="24" customFormat="1" x14ac:dyDescent="0.25"/>
    <row r="349" s="24" customFormat="1" x14ac:dyDescent="0.25"/>
    <row r="350" s="24" customFormat="1" x14ac:dyDescent="0.25"/>
    <row r="351" s="24" customFormat="1" x14ac:dyDescent="0.25"/>
    <row r="352" s="24" customFormat="1" x14ac:dyDescent="0.25"/>
    <row r="353" s="24" customFormat="1" x14ac:dyDescent="0.25"/>
    <row r="354" s="24" customFormat="1" x14ac:dyDescent="0.25"/>
    <row r="355" s="24" customFormat="1" x14ac:dyDescent="0.25"/>
    <row r="356" s="24" customFormat="1" x14ac:dyDescent="0.25"/>
    <row r="357" s="24" customFormat="1" x14ac:dyDescent="0.25"/>
    <row r="358" s="24" customFormat="1" x14ac:dyDescent="0.25"/>
    <row r="359" s="24" customFormat="1" x14ac:dyDescent="0.25"/>
    <row r="360" s="24" customFormat="1" x14ac:dyDescent="0.25"/>
    <row r="361" s="24" customFormat="1" x14ac:dyDescent="0.25"/>
    <row r="362" s="24" customFormat="1" x14ac:dyDescent="0.25"/>
    <row r="363" s="24" customFormat="1" x14ac:dyDescent="0.25"/>
    <row r="364" s="24" customFormat="1" x14ac:dyDescent="0.25"/>
    <row r="365" s="24" customFormat="1" x14ac:dyDescent="0.25"/>
    <row r="366" s="24" customFormat="1" x14ac:dyDescent="0.25"/>
    <row r="367" s="24" customFormat="1" x14ac:dyDescent="0.25"/>
    <row r="368" s="24" customFormat="1" x14ac:dyDescent="0.25"/>
    <row r="369" s="24" customFormat="1" x14ac:dyDescent="0.25"/>
    <row r="370" s="24" customFormat="1" x14ac:dyDescent="0.25"/>
    <row r="371" s="24" customFormat="1" x14ac:dyDescent="0.25"/>
    <row r="372" s="24" customFormat="1" x14ac:dyDescent="0.25"/>
    <row r="373" s="24" customFormat="1" x14ac:dyDescent="0.25"/>
    <row r="374" s="24" customFormat="1" x14ac:dyDescent="0.25"/>
    <row r="375" s="24" customFormat="1" x14ac:dyDescent="0.25"/>
    <row r="376" s="24" customFormat="1" x14ac:dyDescent="0.25"/>
    <row r="377" s="24" customFormat="1" x14ac:dyDescent="0.25"/>
    <row r="378" s="24" customFormat="1" x14ac:dyDescent="0.25"/>
    <row r="379" s="24" customFormat="1" x14ac:dyDescent="0.25"/>
    <row r="380" s="24" customFormat="1" x14ac:dyDescent="0.25"/>
    <row r="381" s="24" customFormat="1" x14ac:dyDescent="0.25"/>
    <row r="382" s="24" customFormat="1" x14ac:dyDescent="0.25"/>
    <row r="383" s="24" customFormat="1" x14ac:dyDescent="0.25"/>
    <row r="384" s="24" customFormat="1" x14ac:dyDescent="0.25"/>
    <row r="385" s="24" customFormat="1" x14ac:dyDescent="0.25"/>
    <row r="386" s="24" customFormat="1" x14ac:dyDescent="0.25"/>
    <row r="387" s="24" customFormat="1" x14ac:dyDescent="0.25"/>
    <row r="388" s="24" customFormat="1" x14ac:dyDescent="0.25"/>
    <row r="389" s="24" customFormat="1" x14ac:dyDescent="0.25"/>
    <row r="390" s="24" customFormat="1" x14ac:dyDescent="0.25"/>
    <row r="391" s="24" customFormat="1" x14ac:dyDescent="0.25"/>
    <row r="392" s="24" customFormat="1" x14ac:dyDescent="0.25"/>
    <row r="393" s="24" customFormat="1" x14ac:dyDescent="0.25"/>
    <row r="394" s="24" customFormat="1" x14ac:dyDescent="0.25"/>
    <row r="395" s="24" customFormat="1" x14ac:dyDescent="0.25"/>
    <row r="396" s="24" customFormat="1" x14ac:dyDescent="0.25"/>
    <row r="397" s="24" customFormat="1" x14ac:dyDescent="0.25"/>
    <row r="398" s="24" customFormat="1" x14ac:dyDescent="0.25"/>
    <row r="399" s="24" customFormat="1" x14ac:dyDescent="0.25"/>
    <row r="400" s="24" customFormat="1" x14ac:dyDescent="0.25"/>
    <row r="401" s="24" customFormat="1" x14ac:dyDescent="0.25"/>
    <row r="402" s="24" customFormat="1" x14ac:dyDescent="0.25"/>
    <row r="403" s="24" customFormat="1" x14ac:dyDescent="0.25"/>
    <row r="404" s="24" customFormat="1" x14ac:dyDescent="0.25"/>
    <row r="405" s="24" customFormat="1" x14ac:dyDescent="0.25"/>
    <row r="406" s="24" customFormat="1" x14ac:dyDescent="0.25"/>
    <row r="407" s="24" customFormat="1" x14ac:dyDescent="0.25"/>
    <row r="408" s="24" customFormat="1" x14ac:dyDescent="0.25"/>
    <row r="409" s="24" customFormat="1" x14ac:dyDescent="0.25"/>
    <row r="410" s="24" customFormat="1" x14ac:dyDescent="0.25"/>
    <row r="411" s="24" customFormat="1" x14ac:dyDescent="0.25"/>
    <row r="412" s="24" customFormat="1" x14ac:dyDescent="0.25"/>
    <row r="413" s="24" customFormat="1" x14ac:dyDescent="0.25"/>
    <row r="414" s="24" customFormat="1" x14ac:dyDescent="0.25"/>
    <row r="415" s="24" customFormat="1" x14ac:dyDescent="0.25"/>
    <row r="416" s="24" customFormat="1" x14ac:dyDescent="0.25"/>
    <row r="417" s="24" customFormat="1" x14ac:dyDescent="0.25"/>
    <row r="418" s="24" customFormat="1" x14ac:dyDescent="0.25"/>
    <row r="419" s="24" customFormat="1" x14ac:dyDescent="0.25"/>
    <row r="420" s="24" customFormat="1" x14ac:dyDescent="0.25"/>
    <row r="421" s="24" customFormat="1" x14ac:dyDescent="0.25"/>
    <row r="422" s="24" customFormat="1" x14ac:dyDescent="0.25"/>
    <row r="423" s="24" customFormat="1" x14ac:dyDescent="0.25"/>
    <row r="424" s="24" customFormat="1" x14ac:dyDescent="0.25"/>
    <row r="425" s="24" customFormat="1" x14ac:dyDescent="0.25"/>
    <row r="426" s="24" customFormat="1" x14ac:dyDescent="0.25"/>
    <row r="427" s="24" customFormat="1" x14ac:dyDescent="0.25"/>
    <row r="428" s="24" customFormat="1" x14ac:dyDescent="0.25"/>
    <row r="429" s="24" customFormat="1" x14ac:dyDescent="0.25"/>
    <row r="430" s="24" customFormat="1" x14ac:dyDescent="0.25"/>
    <row r="431" s="24" customFormat="1" x14ac:dyDescent="0.25"/>
    <row r="432" s="24" customFormat="1" x14ac:dyDescent="0.25"/>
    <row r="433" s="24" customFormat="1" x14ac:dyDescent="0.25"/>
    <row r="434" s="24" customFormat="1" x14ac:dyDescent="0.25"/>
    <row r="435" s="24" customFormat="1" x14ac:dyDescent="0.25"/>
    <row r="436" s="24" customFormat="1" x14ac:dyDescent="0.25"/>
    <row r="437" s="24" customFormat="1" x14ac:dyDescent="0.25"/>
    <row r="438" s="24" customFormat="1" x14ac:dyDescent="0.25"/>
    <row r="439" s="24" customFormat="1" x14ac:dyDescent="0.25"/>
    <row r="440" s="24" customFormat="1" x14ac:dyDescent="0.25"/>
    <row r="441" s="24" customFormat="1" x14ac:dyDescent="0.25"/>
    <row r="442" s="24" customFormat="1" x14ac:dyDescent="0.25"/>
    <row r="443" s="24" customFormat="1" x14ac:dyDescent="0.25"/>
    <row r="444" s="24" customFormat="1" x14ac:dyDescent="0.25"/>
    <row r="445" s="24" customFormat="1" x14ac:dyDescent="0.25"/>
    <row r="446" s="24" customFormat="1" x14ac:dyDescent="0.25"/>
    <row r="447" s="24" customFormat="1" x14ac:dyDescent="0.25"/>
    <row r="448" s="24" customFormat="1" x14ac:dyDescent="0.25"/>
    <row r="449" s="24" customFormat="1" x14ac:dyDescent="0.25"/>
    <row r="450" s="24" customFormat="1" x14ac:dyDescent="0.25"/>
    <row r="451" s="24" customFormat="1" x14ac:dyDescent="0.25"/>
    <row r="452" s="24" customFormat="1" x14ac:dyDescent="0.25"/>
    <row r="453" s="24" customFormat="1" x14ac:dyDescent="0.25"/>
    <row r="454" s="24" customFormat="1" x14ac:dyDescent="0.25"/>
    <row r="455" s="24" customFormat="1" x14ac:dyDescent="0.25"/>
    <row r="456" s="24" customFormat="1" x14ac:dyDescent="0.25"/>
    <row r="457" s="24" customFormat="1" x14ac:dyDescent="0.25"/>
    <row r="458" s="24" customFormat="1" x14ac:dyDescent="0.25"/>
    <row r="459" s="24" customFormat="1" x14ac:dyDescent="0.25"/>
    <row r="460" s="24" customFormat="1" x14ac:dyDescent="0.25"/>
    <row r="461" s="24" customFormat="1" x14ac:dyDescent="0.25"/>
    <row r="462" s="24" customFormat="1" x14ac:dyDescent="0.25"/>
    <row r="463" s="24" customFormat="1" x14ac:dyDescent="0.25"/>
    <row r="464" s="24" customFormat="1" x14ac:dyDescent="0.25"/>
    <row r="465" s="24" customFormat="1" x14ac:dyDescent="0.25"/>
    <row r="466" s="24" customFormat="1" x14ac:dyDescent="0.25"/>
    <row r="467" s="24" customFormat="1" x14ac:dyDescent="0.25"/>
    <row r="468" s="24" customFormat="1" x14ac:dyDescent="0.25"/>
    <row r="469" s="24" customFormat="1" x14ac:dyDescent="0.25"/>
    <row r="470" s="24" customFormat="1" x14ac:dyDescent="0.25"/>
    <row r="471" s="24" customFormat="1" x14ac:dyDescent="0.25"/>
    <row r="472" s="24" customFormat="1" x14ac:dyDescent="0.25"/>
    <row r="473" s="24" customFormat="1" x14ac:dyDescent="0.25"/>
    <row r="474" s="24" customFormat="1" x14ac:dyDescent="0.25"/>
    <row r="475" s="24" customFormat="1" x14ac:dyDescent="0.25"/>
    <row r="476" s="24" customFormat="1" x14ac:dyDescent="0.25"/>
    <row r="477" s="24" customFormat="1" x14ac:dyDescent="0.25"/>
    <row r="478" s="24" customFormat="1" x14ac:dyDescent="0.25"/>
    <row r="479" s="24" customFormat="1" x14ac:dyDescent="0.25"/>
    <row r="480" s="24" customFormat="1" x14ac:dyDescent="0.25"/>
    <row r="481" s="24" customFormat="1" x14ac:dyDescent="0.25"/>
    <row r="482" s="24" customFormat="1" x14ac:dyDescent="0.25"/>
    <row r="483" s="24" customFormat="1" x14ac:dyDescent="0.25"/>
    <row r="484" s="24" customFormat="1" x14ac:dyDescent="0.25"/>
    <row r="485" s="24" customFormat="1" x14ac:dyDescent="0.25"/>
    <row r="486" s="24" customFormat="1" x14ac:dyDescent="0.25"/>
    <row r="487" s="24" customFormat="1" x14ac:dyDescent="0.25"/>
    <row r="488" s="24" customFormat="1" x14ac:dyDescent="0.25"/>
    <row r="489" s="24" customFormat="1" x14ac:dyDescent="0.25"/>
    <row r="490" s="24" customFormat="1" x14ac:dyDescent="0.25"/>
    <row r="491" s="24" customFormat="1" x14ac:dyDescent="0.25"/>
    <row r="492" s="24" customFormat="1" x14ac:dyDescent="0.25"/>
    <row r="493" s="24" customFormat="1" x14ac:dyDescent="0.25"/>
    <row r="494" s="24" customFormat="1" x14ac:dyDescent="0.25"/>
    <row r="495" s="24" customFormat="1" x14ac:dyDescent="0.25"/>
    <row r="496" s="24" customFormat="1" x14ac:dyDescent="0.25"/>
    <row r="497" s="24" customFormat="1" x14ac:dyDescent="0.25"/>
    <row r="498" s="24" customFormat="1" x14ac:dyDescent="0.25"/>
    <row r="499" s="24" customFormat="1" x14ac:dyDescent="0.25"/>
    <row r="500" s="24" customFormat="1" x14ac:dyDescent="0.25"/>
    <row r="501" s="24" customFormat="1" x14ac:dyDescent="0.25"/>
    <row r="502" s="24" customFormat="1" x14ac:dyDescent="0.25"/>
    <row r="503" s="24" customFormat="1" x14ac:dyDescent="0.25"/>
    <row r="504" s="24" customFormat="1" x14ac:dyDescent="0.25"/>
    <row r="505" s="24" customFormat="1" x14ac:dyDescent="0.25"/>
    <row r="506" s="24" customFormat="1" x14ac:dyDescent="0.25"/>
    <row r="507" s="24" customFormat="1" x14ac:dyDescent="0.25"/>
    <row r="508" s="24" customFormat="1" x14ac:dyDescent="0.25"/>
    <row r="509" s="24" customFormat="1" x14ac:dyDescent="0.25"/>
    <row r="510" s="24" customFormat="1" x14ac:dyDescent="0.25"/>
    <row r="511" s="24" customFormat="1" x14ac:dyDescent="0.25"/>
    <row r="512" s="24" customFormat="1" x14ac:dyDescent="0.25"/>
    <row r="513" s="24" customFormat="1" x14ac:dyDescent="0.25"/>
    <row r="514" s="24" customFormat="1" x14ac:dyDescent="0.25"/>
    <row r="515" s="24" customFormat="1" x14ac:dyDescent="0.25"/>
    <row r="516" s="24" customFormat="1" x14ac:dyDescent="0.25"/>
    <row r="517" s="24" customFormat="1" x14ac:dyDescent="0.25"/>
    <row r="518" s="24" customFormat="1" x14ac:dyDescent="0.25"/>
    <row r="519" s="24" customFormat="1" x14ac:dyDescent="0.25"/>
    <row r="520" s="24" customFormat="1" x14ac:dyDescent="0.25"/>
    <row r="521" s="24" customFormat="1" x14ac:dyDescent="0.25"/>
    <row r="522" s="24" customFormat="1" x14ac:dyDescent="0.25"/>
    <row r="523" s="24" customFormat="1" x14ac:dyDescent="0.25"/>
    <row r="524" s="24" customFormat="1" x14ac:dyDescent="0.25"/>
    <row r="525" s="24" customFormat="1" x14ac:dyDescent="0.25"/>
    <row r="526" s="24" customFormat="1" x14ac:dyDescent="0.25"/>
    <row r="527" s="24" customFormat="1" x14ac:dyDescent="0.25"/>
    <row r="528" s="24" customFormat="1" x14ac:dyDescent="0.25"/>
    <row r="529" s="24" customFormat="1" x14ac:dyDescent="0.25"/>
    <row r="530" s="24" customFormat="1" x14ac:dyDescent="0.25"/>
    <row r="531" s="24" customFormat="1" x14ac:dyDescent="0.25"/>
    <row r="532" s="24" customFormat="1" x14ac:dyDescent="0.25"/>
    <row r="533" s="24" customFormat="1" x14ac:dyDescent="0.25"/>
    <row r="534" s="24" customFormat="1" x14ac:dyDescent="0.25"/>
    <row r="535" s="24" customFormat="1" x14ac:dyDescent="0.25"/>
    <row r="536" s="24" customFormat="1" x14ac:dyDescent="0.25"/>
    <row r="537" s="24" customFormat="1" x14ac:dyDescent="0.25"/>
    <row r="538" s="24" customFormat="1" x14ac:dyDescent="0.25"/>
    <row r="539" s="24" customFormat="1" x14ac:dyDescent="0.25"/>
    <row r="540" s="24" customFormat="1" x14ac:dyDescent="0.25"/>
    <row r="541" s="24" customFormat="1" x14ac:dyDescent="0.25"/>
    <row r="542" s="24" customFormat="1" x14ac:dyDescent="0.25"/>
    <row r="543" s="24" customFormat="1" x14ac:dyDescent="0.25"/>
    <row r="544" s="24" customFormat="1" x14ac:dyDescent="0.25"/>
    <row r="545" s="24" customFormat="1" x14ac:dyDescent="0.25"/>
    <row r="546" s="24" customFormat="1" x14ac:dyDescent="0.25"/>
    <row r="547" s="24" customFormat="1" x14ac:dyDescent="0.25"/>
    <row r="548" s="24" customFormat="1" x14ac:dyDescent="0.25"/>
    <row r="549" s="24" customFormat="1" x14ac:dyDescent="0.25"/>
    <row r="550" s="24" customFormat="1" x14ac:dyDescent="0.25"/>
    <row r="551" s="24" customFormat="1" x14ac:dyDescent="0.25"/>
    <row r="552" s="24" customFormat="1" x14ac:dyDescent="0.25"/>
    <row r="553" s="24" customFormat="1" x14ac:dyDescent="0.25"/>
    <row r="554" s="24" customFormat="1" x14ac:dyDescent="0.25"/>
    <row r="555" s="24" customFormat="1" x14ac:dyDescent="0.25"/>
    <row r="556" s="24" customFormat="1" x14ac:dyDescent="0.25"/>
    <row r="557" s="24" customFormat="1" x14ac:dyDescent="0.25"/>
    <row r="558" s="24" customFormat="1" x14ac:dyDescent="0.25"/>
    <row r="559" s="24" customFormat="1" x14ac:dyDescent="0.25"/>
    <row r="560" s="24" customFormat="1" x14ac:dyDescent="0.25"/>
    <row r="561" s="24" customFormat="1" x14ac:dyDescent="0.25"/>
    <row r="562" s="24" customFormat="1" x14ac:dyDescent="0.25"/>
    <row r="563" s="24" customFormat="1" x14ac:dyDescent="0.25"/>
    <row r="564" s="24" customFormat="1" x14ac:dyDescent="0.25"/>
    <row r="565" s="24" customFormat="1" x14ac:dyDescent="0.25"/>
    <row r="566" s="24" customFormat="1" x14ac:dyDescent="0.25"/>
    <row r="567" s="24" customFormat="1" x14ac:dyDescent="0.25"/>
    <row r="568" s="24" customFormat="1" x14ac:dyDescent="0.25"/>
    <row r="569" s="24" customFormat="1" x14ac:dyDescent="0.25"/>
    <row r="570" s="24" customFormat="1" x14ac:dyDescent="0.25"/>
    <row r="571" s="24" customFormat="1" x14ac:dyDescent="0.25"/>
    <row r="572" s="24" customFormat="1" x14ac:dyDescent="0.25"/>
    <row r="573" s="24" customFormat="1" x14ac:dyDescent="0.25"/>
    <row r="574" s="24" customFormat="1" x14ac:dyDescent="0.25"/>
    <row r="575" s="24" customFormat="1" x14ac:dyDescent="0.25"/>
    <row r="576" s="24" customFormat="1" x14ac:dyDescent="0.25"/>
    <row r="577" s="24" customFormat="1" x14ac:dyDescent="0.25"/>
    <row r="578" s="24" customFormat="1" x14ac:dyDescent="0.25"/>
    <row r="579" s="24" customFormat="1" x14ac:dyDescent="0.25"/>
    <row r="580" s="24" customFormat="1" x14ac:dyDescent="0.25"/>
    <row r="581" s="24" customFormat="1" x14ac:dyDescent="0.25"/>
    <row r="582" s="24" customFormat="1" x14ac:dyDescent="0.25"/>
    <row r="583" s="24" customFormat="1" x14ac:dyDescent="0.25"/>
    <row r="584" s="24" customFormat="1" x14ac:dyDescent="0.25"/>
    <row r="585" s="24" customFormat="1" x14ac:dyDescent="0.25"/>
    <row r="586" s="24" customFormat="1" x14ac:dyDescent="0.25"/>
    <row r="587" s="24" customFormat="1" x14ac:dyDescent="0.25"/>
    <row r="588" s="24" customFormat="1" x14ac:dyDescent="0.25"/>
    <row r="589" s="24" customFormat="1" x14ac:dyDescent="0.25"/>
    <row r="590" s="24" customFormat="1" x14ac:dyDescent="0.25"/>
    <row r="591" s="24" customFormat="1" x14ac:dyDescent="0.25"/>
    <row r="592" s="24" customFormat="1" x14ac:dyDescent="0.25"/>
    <row r="593" s="24" customFormat="1" x14ac:dyDescent="0.25"/>
    <row r="594" s="24" customFormat="1" x14ac:dyDescent="0.25"/>
    <row r="595" s="24" customFormat="1" x14ac:dyDescent="0.25"/>
    <row r="596" s="24" customFormat="1" x14ac:dyDescent="0.25"/>
    <row r="597" s="24" customFormat="1" x14ac:dyDescent="0.25"/>
    <row r="598" s="24" customFormat="1" x14ac:dyDescent="0.25"/>
    <row r="599" s="24" customFormat="1" x14ac:dyDescent="0.25"/>
    <row r="600" s="24" customFormat="1" x14ac:dyDescent="0.25"/>
    <row r="601" s="24" customFormat="1" x14ac:dyDescent="0.25"/>
    <row r="602" s="24" customFormat="1" x14ac:dyDescent="0.25"/>
    <row r="603" s="24" customFormat="1" x14ac:dyDescent="0.25"/>
    <row r="604" s="24" customFormat="1" x14ac:dyDescent="0.25"/>
    <row r="605" s="24" customFormat="1" x14ac:dyDescent="0.25"/>
    <row r="606" s="24" customFormat="1" x14ac:dyDescent="0.25"/>
    <row r="607" s="24" customFormat="1" x14ac:dyDescent="0.25"/>
    <row r="608" s="24" customFormat="1" x14ac:dyDescent="0.25"/>
    <row r="609" s="24" customFormat="1" x14ac:dyDescent="0.25"/>
    <row r="610" s="24" customFormat="1" x14ac:dyDescent="0.25"/>
    <row r="611" s="24" customFormat="1" x14ac:dyDescent="0.25"/>
    <row r="612" s="24" customFormat="1" x14ac:dyDescent="0.25"/>
    <row r="613" s="24" customFormat="1" x14ac:dyDescent="0.25"/>
    <row r="614" s="24" customFormat="1" x14ac:dyDescent="0.25"/>
    <row r="615" s="24" customFormat="1" x14ac:dyDescent="0.25"/>
    <row r="616" s="24" customFormat="1" x14ac:dyDescent="0.25"/>
    <row r="617" s="24" customFormat="1" x14ac:dyDescent="0.25"/>
    <row r="618" s="24" customFormat="1" x14ac:dyDescent="0.25"/>
    <row r="619" s="24" customFormat="1" x14ac:dyDescent="0.25"/>
    <row r="620" s="24" customFormat="1" x14ac:dyDescent="0.25"/>
    <row r="621" s="24" customFormat="1" x14ac:dyDescent="0.25"/>
    <row r="622" s="24" customFormat="1" x14ac:dyDescent="0.25"/>
    <row r="623" s="24" customFormat="1" x14ac:dyDescent="0.25"/>
    <row r="624" s="24" customFormat="1" x14ac:dyDescent="0.25"/>
    <row r="625" s="24" customFormat="1" x14ac:dyDescent="0.25"/>
    <row r="626" s="24" customFormat="1" x14ac:dyDescent="0.25"/>
    <row r="627" s="24" customFormat="1" x14ac:dyDescent="0.25"/>
    <row r="628" s="24" customFormat="1" x14ac:dyDescent="0.25"/>
    <row r="629" s="24" customFormat="1" x14ac:dyDescent="0.25"/>
    <row r="630" s="24" customFormat="1" x14ac:dyDescent="0.25"/>
    <row r="631" s="24" customFormat="1" x14ac:dyDescent="0.25"/>
    <row r="632" s="24" customFormat="1" x14ac:dyDescent="0.25"/>
    <row r="633" s="24" customFormat="1" x14ac:dyDescent="0.25"/>
    <row r="634" s="24" customFormat="1" x14ac:dyDescent="0.25"/>
    <row r="635" s="24" customFormat="1" x14ac:dyDescent="0.25"/>
    <row r="636" s="24" customFormat="1" x14ac:dyDescent="0.25"/>
    <row r="637" s="24" customFormat="1" x14ac:dyDescent="0.25"/>
    <row r="638" s="24" customFormat="1" x14ac:dyDescent="0.25"/>
    <row r="639" s="24" customFormat="1" x14ac:dyDescent="0.25"/>
    <row r="640" s="24" customFormat="1" x14ac:dyDescent="0.25"/>
    <row r="641" s="24" customFormat="1" x14ac:dyDescent="0.25"/>
    <row r="642" s="24" customFormat="1" x14ac:dyDescent="0.25"/>
    <row r="643" s="24" customFormat="1" x14ac:dyDescent="0.25"/>
    <row r="644" s="24" customFormat="1" x14ac:dyDescent="0.25"/>
    <row r="645" s="24" customFormat="1" x14ac:dyDescent="0.25"/>
    <row r="646" s="24" customFormat="1" x14ac:dyDescent="0.25"/>
    <row r="647" s="24" customFormat="1" x14ac:dyDescent="0.25"/>
    <row r="648" s="24" customFormat="1" x14ac:dyDescent="0.25"/>
    <row r="649" s="24" customFormat="1" x14ac:dyDescent="0.25"/>
    <row r="650" s="24" customFormat="1" x14ac:dyDescent="0.25"/>
    <row r="651" s="24" customFormat="1" x14ac:dyDescent="0.25"/>
    <row r="652" s="24" customFormat="1" x14ac:dyDescent="0.25"/>
    <row r="653" s="24" customFormat="1" x14ac:dyDescent="0.25"/>
    <row r="654" s="24" customFormat="1" x14ac:dyDescent="0.25"/>
    <row r="655" s="24" customFormat="1" x14ac:dyDescent="0.25"/>
    <row r="656" s="24" customFormat="1" x14ac:dyDescent="0.25"/>
    <row r="657" s="24" customFormat="1" x14ac:dyDescent="0.25"/>
    <row r="658" s="24" customFormat="1" x14ac:dyDescent="0.25"/>
    <row r="659" s="24" customFormat="1" x14ac:dyDescent="0.25"/>
    <row r="660" s="24" customFormat="1" x14ac:dyDescent="0.25"/>
    <row r="661" s="24" customFormat="1" x14ac:dyDescent="0.25"/>
    <row r="662" s="24" customFormat="1" x14ac:dyDescent="0.25"/>
    <row r="663" s="24" customFormat="1" x14ac:dyDescent="0.25"/>
    <row r="664" s="24" customFormat="1" x14ac:dyDescent="0.25"/>
    <row r="665" s="24" customFormat="1" x14ac:dyDescent="0.25"/>
    <row r="666" s="24" customFormat="1" x14ac:dyDescent="0.25"/>
    <row r="667" s="24" customFormat="1" x14ac:dyDescent="0.25"/>
    <row r="668" s="24" customFormat="1" x14ac:dyDescent="0.25"/>
    <row r="669" s="24" customFormat="1" x14ac:dyDescent="0.25"/>
    <row r="670" s="24" customFormat="1" x14ac:dyDescent="0.25"/>
    <row r="671" s="24" customFormat="1" x14ac:dyDescent="0.25"/>
    <row r="672" s="24" customFormat="1" x14ac:dyDescent="0.25"/>
    <row r="673" s="24" customFormat="1" x14ac:dyDescent="0.25"/>
    <row r="674" s="24" customFormat="1" x14ac:dyDescent="0.25"/>
    <row r="675" s="24" customFormat="1" x14ac:dyDescent="0.25"/>
    <row r="676" s="24" customFormat="1" x14ac:dyDescent="0.25"/>
    <row r="677" s="24" customFormat="1" x14ac:dyDescent="0.25"/>
    <row r="678" s="24" customFormat="1" x14ac:dyDescent="0.25"/>
    <row r="679" s="24" customFormat="1" x14ac:dyDescent="0.25"/>
    <row r="680" s="24" customFormat="1" x14ac:dyDescent="0.25"/>
    <row r="681" s="24" customFormat="1" x14ac:dyDescent="0.25"/>
    <row r="682" s="24" customFormat="1" x14ac:dyDescent="0.25"/>
    <row r="683" s="24" customFormat="1" x14ac:dyDescent="0.25"/>
    <row r="684" s="24" customFormat="1" x14ac:dyDescent="0.25"/>
    <row r="685" s="24" customFormat="1" x14ac:dyDescent="0.25"/>
    <row r="686" s="24" customFormat="1" x14ac:dyDescent="0.25"/>
    <row r="687" s="24" customFormat="1" x14ac:dyDescent="0.25"/>
    <row r="688" s="24" customFormat="1" x14ac:dyDescent="0.25"/>
    <row r="689" s="24" customFormat="1" x14ac:dyDescent="0.25"/>
    <row r="690" s="24" customFormat="1" x14ac:dyDescent="0.25"/>
    <row r="691" s="24" customFormat="1" x14ac:dyDescent="0.25"/>
    <row r="692" s="24" customFormat="1" x14ac:dyDescent="0.25"/>
    <row r="693" s="24" customFormat="1" x14ac:dyDescent="0.25"/>
    <row r="694" s="24" customFormat="1" x14ac:dyDescent="0.25"/>
    <row r="695" s="24" customFormat="1" x14ac:dyDescent="0.25"/>
    <row r="696" s="24" customFormat="1" x14ac:dyDescent="0.25"/>
    <row r="697" s="24" customFormat="1" x14ac:dyDescent="0.25"/>
    <row r="698" s="24" customFormat="1" x14ac:dyDescent="0.25"/>
    <row r="699" s="24" customFormat="1" x14ac:dyDescent="0.25"/>
    <row r="700" s="24" customFormat="1" x14ac:dyDescent="0.25"/>
    <row r="701" s="24" customFormat="1" x14ac:dyDescent="0.25"/>
    <row r="702" s="24" customFormat="1" x14ac:dyDescent="0.25"/>
    <row r="703" s="24" customFormat="1" x14ac:dyDescent="0.25"/>
    <row r="704" s="24" customFormat="1" x14ac:dyDescent="0.25"/>
    <row r="705" s="24" customFormat="1" x14ac:dyDescent="0.25"/>
    <row r="706" s="24" customFormat="1" x14ac:dyDescent="0.25"/>
    <row r="707" s="24" customFormat="1" x14ac:dyDescent="0.25"/>
    <row r="708" s="24" customFormat="1" x14ac:dyDescent="0.25"/>
    <row r="709" s="24" customFormat="1" x14ac:dyDescent="0.25"/>
    <row r="710" s="24" customFormat="1" x14ac:dyDescent="0.25"/>
    <row r="711" s="24" customFormat="1" x14ac:dyDescent="0.25"/>
    <row r="712" s="24" customFormat="1" x14ac:dyDescent="0.25"/>
    <row r="713" s="24" customFormat="1" x14ac:dyDescent="0.25"/>
    <row r="714" s="24" customFormat="1" x14ac:dyDescent="0.25"/>
    <row r="715" s="24" customFormat="1" x14ac:dyDescent="0.25"/>
    <row r="716" s="24" customFormat="1" x14ac:dyDescent="0.25"/>
    <row r="717" s="24" customFormat="1" x14ac:dyDescent="0.25"/>
    <row r="718" s="24" customFormat="1" x14ac:dyDescent="0.25"/>
    <row r="719" s="24" customFormat="1" x14ac:dyDescent="0.25"/>
    <row r="720" s="24" customFormat="1" x14ac:dyDescent="0.25"/>
    <row r="721" s="24" customFormat="1" x14ac:dyDescent="0.25"/>
    <row r="722" s="24" customFormat="1" x14ac:dyDescent="0.25"/>
    <row r="723" s="24" customFormat="1" x14ac:dyDescent="0.25"/>
    <row r="724" s="24" customFormat="1" x14ac:dyDescent="0.25"/>
    <row r="725" s="24" customFormat="1" x14ac:dyDescent="0.25"/>
    <row r="726" s="24" customFormat="1" x14ac:dyDescent="0.25"/>
    <row r="727" s="24" customFormat="1" x14ac:dyDescent="0.25"/>
    <row r="728" s="24" customFormat="1" x14ac:dyDescent="0.25"/>
    <row r="729" s="24" customFormat="1" x14ac:dyDescent="0.25"/>
    <row r="730" s="24" customFormat="1" x14ac:dyDescent="0.25"/>
    <row r="731" s="24" customFormat="1" x14ac:dyDescent="0.25"/>
    <row r="732" s="24" customFormat="1" x14ac:dyDescent="0.25"/>
    <row r="733" s="24" customFormat="1" x14ac:dyDescent="0.25"/>
    <row r="734" s="24" customFormat="1" x14ac:dyDescent="0.25"/>
    <row r="735" s="24" customFormat="1" x14ac:dyDescent="0.25"/>
    <row r="736" s="24" customFormat="1" x14ac:dyDescent="0.25"/>
    <row r="737" s="24" customFormat="1" x14ac:dyDescent="0.25"/>
    <row r="738" s="24" customFormat="1" x14ac:dyDescent="0.25"/>
    <row r="739" s="24" customFormat="1" x14ac:dyDescent="0.25"/>
    <row r="740" s="24" customFormat="1" x14ac:dyDescent="0.25"/>
    <row r="741" s="24" customFormat="1" x14ac:dyDescent="0.25"/>
    <row r="742" s="24" customFormat="1" x14ac:dyDescent="0.25"/>
    <row r="743" s="24" customFormat="1" x14ac:dyDescent="0.25"/>
    <row r="744" s="24" customFormat="1" x14ac:dyDescent="0.25"/>
    <row r="745" s="24" customFormat="1" x14ac:dyDescent="0.25"/>
    <row r="746" s="24" customFormat="1" x14ac:dyDescent="0.25"/>
    <row r="747" s="24" customFormat="1" x14ac:dyDescent="0.25"/>
    <row r="748" s="24" customFormat="1" x14ac:dyDescent="0.25"/>
    <row r="749" s="24" customFormat="1" x14ac:dyDescent="0.25"/>
    <row r="750" s="24" customFormat="1" x14ac:dyDescent="0.25"/>
    <row r="751" s="24" customFormat="1" x14ac:dyDescent="0.25"/>
    <row r="752" s="24" customFormat="1" x14ac:dyDescent="0.25"/>
    <row r="753" s="24" customFormat="1" x14ac:dyDescent="0.25"/>
    <row r="754" s="24" customFormat="1" x14ac:dyDescent="0.25"/>
    <row r="755" s="24" customFormat="1" x14ac:dyDescent="0.25"/>
    <row r="756" s="24" customFormat="1" x14ac:dyDescent="0.25"/>
    <row r="757" s="24" customFormat="1" x14ac:dyDescent="0.25"/>
    <row r="758" s="24" customFormat="1" x14ac:dyDescent="0.25"/>
    <row r="759" s="24" customFormat="1" x14ac:dyDescent="0.25"/>
    <row r="760" s="24" customFormat="1" x14ac:dyDescent="0.25"/>
    <row r="761" s="24" customFormat="1" x14ac:dyDescent="0.25"/>
    <row r="762" s="24" customFormat="1" x14ac:dyDescent="0.25"/>
    <row r="763" s="24" customFormat="1" x14ac:dyDescent="0.25"/>
    <row r="764" s="24" customFormat="1" x14ac:dyDescent="0.25"/>
    <row r="765" s="24" customFormat="1" x14ac:dyDescent="0.25"/>
    <row r="766" s="24" customFormat="1" x14ac:dyDescent="0.25"/>
    <row r="767" s="24" customFormat="1" x14ac:dyDescent="0.25"/>
    <row r="768" s="24" customFormat="1" x14ac:dyDescent="0.25"/>
    <row r="769" s="24" customFormat="1" x14ac:dyDescent="0.25"/>
    <row r="770" s="24" customFormat="1" x14ac:dyDescent="0.25"/>
    <row r="771" s="24" customFormat="1" x14ac:dyDescent="0.25"/>
    <row r="772" s="24" customFormat="1" x14ac:dyDescent="0.25"/>
    <row r="773" s="24" customFormat="1" x14ac:dyDescent="0.25"/>
    <row r="774" s="24" customFormat="1" x14ac:dyDescent="0.25"/>
    <row r="775" s="24" customFormat="1" x14ac:dyDescent="0.25"/>
    <row r="776" s="24" customFormat="1" x14ac:dyDescent="0.25"/>
    <row r="777" s="24" customFormat="1" x14ac:dyDescent="0.25"/>
    <row r="778" s="24" customFormat="1" x14ac:dyDescent="0.25"/>
    <row r="779" s="24" customFormat="1" x14ac:dyDescent="0.25"/>
    <row r="780" s="24" customFormat="1" x14ac:dyDescent="0.25"/>
    <row r="781" s="24" customFormat="1" x14ac:dyDescent="0.25"/>
    <row r="782" s="24" customFormat="1" x14ac:dyDescent="0.25"/>
    <row r="783" s="24" customFormat="1" x14ac:dyDescent="0.25"/>
    <row r="784" s="24" customFormat="1" x14ac:dyDescent="0.25"/>
    <row r="785" s="24" customFormat="1" x14ac:dyDescent="0.25"/>
    <row r="786" s="24" customFormat="1" x14ac:dyDescent="0.25"/>
    <row r="787" s="24" customFormat="1" x14ac:dyDescent="0.25"/>
    <row r="788" s="24" customFormat="1" x14ac:dyDescent="0.25"/>
    <row r="789" s="24" customFormat="1" x14ac:dyDescent="0.25"/>
    <row r="790" s="24" customFormat="1" x14ac:dyDescent="0.25"/>
    <row r="791" s="24" customFormat="1" x14ac:dyDescent="0.25"/>
    <row r="792" s="24" customFormat="1" x14ac:dyDescent="0.25"/>
    <row r="793" s="24" customFormat="1" x14ac:dyDescent="0.25"/>
    <row r="794" s="24" customFormat="1" x14ac:dyDescent="0.25"/>
    <row r="795" s="24" customFormat="1" x14ac:dyDescent="0.25"/>
    <row r="796" s="24" customFormat="1" x14ac:dyDescent="0.25"/>
    <row r="797" s="24" customFormat="1" x14ac:dyDescent="0.25"/>
    <row r="798" s="24" customFormat="1" x14ac:dyDescent="0.25"/>
    <row r="799" s="24" customFormat="1" x14ac:dyDescent="0.25"/>
    <row r="800" s="24" customFormat="1" x14ac:dyDescent="0.25"/>
    <row r="801" s="24" customFormat="1" x14ac:dyDescent="0.25"/>
    <row r="802" s="24" customFormat="1" x14ac:dyDescent="0.25"/>
    <row r="803" s="24" customFormat="1" x14ac:dyDescent="0.25"/>
    <row r="804" s="24" customFormat="1" x14ac:dyDescent="0.25"/>
    <row r="805" s="24" customFormat="1" x14ac:dyDescent="0.25"/>
    <row r="806" s="24" customFormat="1" x14ac:dyDescent="0.25"/>
    <row r="807" s="24" customFormat="1" x14ac:dyDescent="0.25"/>
    <row r="808" s="24" customFormat="1" x14ac:dyDescent="0.25"/>
    <row r="809" s="24" customFormat="1" x14ac:dyDescent="0.25"/>
    <row r="810" s="24" customFormat="1" x14ac:dyDescent="0.25"/>
    <row r="811" s="24" customFormat="1" x14ac:dyDescent="0.25"/>
    <row r="812" s="24" customFormat="1" x14ac:dyDescent="0.25"/>
    <row r="813" s="24" customFormat="1" x14ac:dyDescent="0.25"/>
    <row r="814" s="24" customFormat="1" x14ac:dyDescent="0.25"/>
    <row r="815" s="24" customFormat="1" x14ac:dyDescent="0.25"/>
    <row r="816" s="24" customFormat="1" x14ac:dyDescent="0.25"/>
    <row r="817" s="24" customFormat="1" x14ac:dyDescent="0.25"/>
    <row r="818" s="24" customFormat="1" x14ac:dyDescent="0.25"/>
    <row r="819" s="24" customFormat="1" x14ac:dyDescent="0.25"/>
    <row r="820" s="24" customFormat="1" x14ac:dyDescent="0.25"/>
    <row r="821" s="24" customFormat="1" x14ac:dyDescent="0.25"/>
    <row r="822" s="24" customFormat="1" x14ac:dyDescent="0.25"/>
    <row r="823" s="24" customFormat="1" x14ac:dyDescent="0.25"/>
    <row r="824" s="24" customFormat="1" x14ac:dyDescent="0.25"/>
    <row r="825" s="24" customFormat="1" x14ac:dyDescent="0.25"/>
    <row r="826" s="24" customFormat="1" x14ac:dyDescent="0.25"/>
    <row r="827" s="24" customFormat="1" x14ac:dyDescent="0.25"/>
    <row r="828" s="24" customFormat="1" x14ac:dyDescent="0.25"/>
    <row r="829" s="24" customFormat="1" x14ac:dyDescent="0.25"/>
    <row r="830" s="24" customFormat="1" x14ac:dyDescent="0.25"/>
    <row r="831" s="24" customFormat="1" x14ac:dyDescent="0.25"/>
    <row r="832" s="24" customFormat="1" x14ac:dyDescent="0.25"/>
    <row r="833" s="24" customFormat="1" x14ac:dyDescent="0.25"/>
    <row r="834" s="24" customFormat="1" x14ac:dyDescent="0.25"/>
    <row r="835" s="24" customFormat="1" x14ac:dyDescent="0.25"/>
    <row r="836" s="24" customFormat="1" x14ac:dyDescent="0.25"/>
    <row r="837" s="24" customFormat="1" x14ac:dyDescent="0.25"/>
    <row r="838" s="24" customFormat="1" x14ac:dyDescent="0.25"/>
    <row r="839" s="24" customFormat="1" x14ac:dyDescent="0.25"/>
    <row r="840" s="24" customFormat="1" x14ac:dyDescent="0.25"/>
    <row r="841" s="24" customFormat="1" x14ac:dyDescent="0.25"/>
    <row r="842" s="24" customFormat="1" x14ac:dyDescent="0.25"/>
    <row r="843" s="24" customFormat="1" x14ac:dyDescent="0.25"/>
    <row r="844" s="24" customFormat="1" x14ac:dyDescent="0.25"/>
    <row r="845" s="24" customFormat="1" x14ac:dyDescent="0.25"/>
    <row r="846" s="24" customFormat="1" x14ac:dyDescent="0.25"/>
    <row r="847" s="24" customFormat="1" x14ac:dyDescent="0.25"/>
    <row r="848" s="24" customFormat="1" x14ac:dyDescent="0.25"/>
    <row r="849" s="24" customFormat="1" x14ac:dyDescent="0.25"/>
    <row r="850" s="24" customFormat="1" x14ac:dyDescent="0.25"/>
    <row r="851" s="24" customFormat="1" x14ac:dyDescent="0.25"/>
    <row r="852" s="24" customFormat="1" x14ac:dyDescent="0.25"/>
    <row r="853" s="24" customFormat="1" x14ac:dyDescent="0.25"/>
    <row r="854" s="24" customFormat="1" x14ac:dyDescent="0.25"/>
    <row r="855" s="24" customFormat="1" x14ac:dyDescent="0.25"/>
    <row r="856" s="24" customFormat="1" x14ac:dyDescent="0.25"/>
    <row r="857" s="24" customFormat="1" x14ac:dyDescent="0.25"/>
    <row r="858" s="24" customFormat="1" x14ac:dyDescent="0.25"/>
    <row r="859" s="24" customFormat="1" x14ac:dyDescent="0.25"/>
    <row r="860" s="24" customFormat="1" x14ac:dyDescent="0.25"/>
    <row r="861" s="24" customFormat="1" x14ac:dyDescent="0.25"/>
    <row r="862" s="24" customFormat="1" x14ac:dyDescent="0.25"/>
    <row r="863" s="24" customFormat="1" x14ac:dyDescent="0.25"/>
    <row r="864" s="24" customFormat="1" x14ac:dyDescent="0.25"/>
    <row r="865" s="24" customFormat="1" x14ac:dyDescent="0.25"/>
    <row r="866" s="24" customFormat="1" x14ac:dyDescent="0.25"/>
    <row r="867" s="24" customFormat="1" x14ac:dyDescent="0.25"/>
    <row r="868" s="24" customFormat="1" x14ac:dyDescent="0.25"/>
    <row r="869" s="24" customFormat="1" x14ac:dyDescent="0.25"/>
    <row r="870" s="24" customFormat="1" x14ac:dyDescent="0.25"/>
    <row r="871" s="24" customFormat="1" x14ac:dyDescent="0.25"/>
    <row r="872" s="24" customFormat="1" x14ac:dyDescent="0.25"/>
    <row r="873" s="24" customFormat="1" x14ac:dyDescent="0.25"/>
    <row r="874" s="24" customFormat="1" x14ac:dyDescent="0.25"/>
    <row r="875" s="24" customFormat="1" x14ac:dyDescent="0.25"/>
    <row r="876" s="24" customFormat="1" x14ac:dyDescent="0.25"/>
    <row r="877" s="24" customFormat="1" x14ac:dyDescent="0.25"/>
    <row r="878" s="24" customFormat="1" x14ac:dyDescent="0.25"/>
    <row r="879" s="24" customFormat="1" x14ac:dyDescent="0.25"/>
    <row r="880" s="24" customFormat="1" x14ac:dyDescent="0.25"/>
    <row r="881" s="24" customFormat="1" x14ac:dyDescent="0.25"/>
    <row r="882" s="24" customFormat="1" x14ac:dyDescent="0.25"/>
    <row r="883" s="24" customFormat="1" x14ac:dyDescent="0.25"/>
    <row r="884" s="24" customFormat="1" x14ac:dyDescent="0.25"/>
    <row r="885" s="24" customFormat="1" x14ac:dyDescent="0.25"/>
    <row r="886" s="24" customFormat="1" x14ac:dyDescent="0.25"/>
    <row r="887" s="24" customFormat="1" x14ac:dyDescent="0.25"/>
    <row r="888" s="24" customFormat="1" x14ac:dyDescent="0.25"/>
    <row r="889" s="24" customFormat="1" x14ac:dyDescent="0.25"/>
    <row r="890" s="24" customFormat="1" x14ac:dyDescent="0.25"/>
    <row r="891" s="24" customFormat="1" x14ac:dyDescent="0.25"/>
    <row r="892" s="24" customFormat="1" x14ac:dyDescent="0.25"/>
    <row r="893" s="24" customFormat="1" x14ac:dyDescent="0.25"/>
    <row r="894" s="24" customFormat="1" x14ac:dyDescent="0.25"/>
    <row r="895" s="24" customFormat="1" x14ac:dyDescent="0.25"/>
    <row r="896" s="24" customFormat="1" x14ac:dyDescent="0.25"/>
    <row r="897" s="24" customFormat="1" x14ac:dyDescent="0.25"/>
    <row r="898" s="24" customFormat="1" x14ac:dyDescent="0.25"/>
    <row r="899" s="24" customFormat="1" x14ac:dyDescent="0.25"/>
    <row r="900" s="24" customFormat="1" x14ac:dyDescent="0.25"/>
    <row r="901" s="24" customFormat="1" x14ac:dyDescent="0.25"/>
    <row r="902" s="24" customFormat="1" x14ac:dyDescent="0.25"/>
    <row r="903" s="24" customFormat="1" x14ac:dyDescent="0.25"/>
    <row r="904" s="24" customFormat="1" x14ac:dyDescent="0.25"/>
    <row r="905" s="24" customFormat="1" x14ac:dyDescent="0.25"/>
    <row r="906" s="24" customFormat="1" x14ac:dyDescent="0.25"/>
    <row r="907" s="24" customFormat="1" x14ac:dyDescent="0.25"/>
    <row r="908" s="24" customFormat="1" x14ac:dyDescent="0.25"/>
    <row r="909" s="24" customFormat="1" x14ac:dyDescent="0.25"/>
    <row r="910" s="24" customFormat="1" x14ac:dyDescent="0.25"/>
    <row r="911" s="24" customFormat="1" x14ac:dyDescent="0.25"/>
    <row r="912" s="24" customFormat="1" x14ac:dyDescent="0.25"/>
    <row r="913" s="24" customFormat="1" x14ac:dyDescent="0.25"/>
    <row r="914" s="24" customFormat="1" x14ac:dyDescent="0.25"/>
    <row r="915" s="24" customFormat="1" x14ac:dyDescent="0.25"/>
    <row r="916" s="24" customFormat="1" x14ac:dyDescent="0.25"/>
    <row r="917" s="24" customFormat="1" x14ac:dyDescent="0.25"/>
    <row r="918" s="24" customFormat="1" x14ac:dyDescent="0.25"/>
    <row r="919" s="24" customFormat="1" x14ac:dyDescent="0.25"/>
    <row r="920" s="24" customFormat="1" x14ac:dyDescent="0.25"/>
    <row r="921" s="24" customFormat="1" x14ac:dyDescent="0.25"/>
    <row r="922" s="24" customFormat="1" x14ac:dyDescent="0.25"/>
    <row r="923" s="24" customFormat="1" x14ac:dyDescent="0.25"/>
    <row r="924" s="24" customFormat="1" x14ac:dyDescent="0.25"/>
    <row r="925" s="24" customFormat="1" x14ac:dyDescent="0.25"/>
    <row r="926" s="24" customFormat="1" x14ac:dyDescent="0.25"/>
    <row r="927" s="24" customFormat="1" x14ac:dyDescent="0.25"/>
    <row r="928" s="24" customFormat="1" x14ac:dyDescent="0.25"/>
    <row r="929" s="24" customFormat="1" x14ac:dyDescent="0.25"/>
    <row r="930" s="24" customFormat="1" x14ac:dyDescent="0.25"/>
    <row r="931" s="24" customFormat="1" x14ac:dyDescent="0.25"/>
    <row r="932" s="24" customFormat="1" x14ac:dyDescent="0.25"/>
    <row r="933" s="24" customFormat="1" x14ac:dyDescent="0.25"/>
    <row r="934" s="24" customFormat="1" x14ac:dyDescent="0.25"/>
    <row r="935" s="24" customFormat="1" x14ac:dyDescent="0.25"/>
    <row r="936" s="24" customFormat="1" x14ac:dyDescent="0.25"/>
    <row r="937" s="24" customFormat="1" x14ac:dyDescent="0.25"/>
    <row r="938" s="24" customFormat="1" x14ac:dyDescent="0.25"/>
    <row r="939" s="24" customFormat="1" x14ac:dyDescent="0.25"/>
    <row r="940" s="24" customFormat="1" x14ac:dyDescent="0.25"/>
    <row r="941" s="24" customFormat="1" x14ac:dyDescent="0.25"/>
    <row r="942" s="24" customFormat="1" x14ac:dyDescent="0.25"/>
    <row r="943" s="24" customFormat="1" x14ac:dyDescent="0.25"/>
    <row r="944" s="24" customFormat="1" x14ac:dyDescent="0.25"/>
    <row r="945" s="24" customFormat="1" x14ac:dyDescent="0.25"/>
    <row r="946" s="24" customFormat="1" x14ac:dyDescent="0.25"/>
    <row r="947" s="24" customFormat="1" x14ac:dyDescent="0.25"/>
    <row r="948" s="24" customFormat="1" x14ac:dyDescent="0.25"/>
    <row r="949" s="24" customFormat="1" x14ac:dyDescent="0.25"/>
    <row r="950" s="24" customFormat="1" x14ac:dyDescent="0.25"/>
    <row r="951" s="24" customFormat="1" x14ac:dyDescent="0.25"/>
    <row r="952" s="24" customFormat="1" x14ac:dyDescent="0.25"/>
    <row r="953" s="24" customFormat="1" x14ac:dyDescent="0.25"/>
    <row r="954" s="24" customFormat="1" x14ac:dyDescent="0.25"/>
    <row r="955" s="24" customFormat="1" x14ac:dyDescent="0.25"/>
    <row r="956" s="24" customFormat="1" x14ac:dyDescent="0.25"/>
    <row r="957" s="24" customFormat="1" x14ac:dyDescent="0.25"/>
    <row r="958" s="24" customFormat="1" x14ac:dyDescent="0.25"/>
    <row r="959" s="24" customFormat="1" x14ac:dyDescent="0.25"/>
    <row r="960" s="24" customFormat="1" x14ac:dyDescent="0.25"/>
    <row r="961" s="24" customFormat="1" x14ac:dyDescent="0.25"/>
    <row r="962" s="24" customFormat="1" x14ac:dyDescent="0.25"/>
    <row r="963" s="24" customFormat="1" x14ac:dyDescent="0.25"/>
    <row r="964" s="24" customFormat="1" x14ac:dyDescent="0.25"/>
    <row r="965" s="24" customFormat="1" x14ac:dyDescent="0.25"/>
    <row r="966" s="24" customFormat="1" x14ac:dyDescent="0.25"/>
    <row r="967" s="24" customFormat="1" x14ac:dyDescent="0.25"/>
    <row r="968" s="24" customFormat="1" x14ac:dyDescent="0.25"/>
    <row r="969" s="24" customFormat="1" x14ac:dyDescent="0.25"/>
    <row r="970" s="24" customFormat="1" x14ac:dyDescent="0.25"/>
    <row r="971" s="24" customFormat="1" x14ac:dyDescent="0.25"/>
    <row r="972" s="24" customFormat="1" x14ac:dyDescent="0.25"/>
    <row r="973" s="24" customFormat="1" x14ac:dyDescent="0.25"/>
    <row r="974" s="24" customFormat="1" x14ac:dyDescent="0.25"/>
    <row r="975" s="24" customFormat="1" x14ac:dyDescent="0.25"/>
    <row r="976" s="24" customFormat="1" x14ac:dyDescent="0.25"/>
    <row r="977" s="24" customFormat="1" x14ac:dyDescent="0.25"/>
    <row r="978" s="24" customFormat="1" x14ac:dyDescent="0.25"/>
    <row r="979" s="24" customFormat="1" x14ac:dyDescent="0.25"/>
    <row r="980" s="24" customFormat="1" x14ac:dyDescent="0.25"/>
    <row r="981" s="24" customFormat="1" x14ac:dyDescent="0.25"/>
    <row r="982" s="24" customFormat="1" x14ac:dyDescent="0.25"/>
    <row r="983" s="24" customFormat="1" x14ac:dyDescent="0.25"/>
    <row r="984" s="24" customFormat="1" x14ac:dyDescent="0.25"/>
    <row r="985" s="24" customFormat="1" x14ac:dyDescent="0.25"/>
    <row r="986" s="24" customFormat="1" x14ac:dyDescent="0.25"/>
    <row r="987" s="24" customFormat="1" x14ac:dyDescent="0.25"/>
    <row r="988" s="24" customFormat="1" x14ac:dyDescent="0.25"/>
    <row r="989" s="24" customFormat="1" x14ac:dyDescent="0.25"/>
    <row r="990" s="24" customFormat="1" x14ac:dyDescent="0.25"/>
    <row r="991" s="24" customFormat="1" x14ac:dyDescent="0.25"/>
    <row r="992" s="24" customFormat="1" x14ac:dyDescent="0.25"/>
    <row r="993" s="24" customFormat="1" x14ac:dyDescent="0.25"/>
    <row r="994" s="24" customFormat="1" x14ac:dyDescent="0.25"/>
    <row r="995" s="24" customFormat="1" x14ac:dyDescent="0.25"/>
    <row r="996" s="24" customFormat="1" x14ac:dyDescent="0.25"/>
    <row r="997" s="24" customFormat="1" x14ac:dyDescent="0.25"/>
    <row r="998" s="24" customFormat="1" x14ac:dyDescent="0.25"/>
    <row r="999" s="24" customFormat="1" x14ac:dyDescent="0.25"/>
    <row r="1000" s="24" customFormat="1" x14ac:dyDescent="0.25"/>
    <row r="1001" s="24" customFormat="1" x14ac:dyDescent="0.25"/>
    <row r="1002" s="24" customFormat="1" x14ac:dyDescent="0.25"/>
    <row r="1003" s="24" customFormat="1" x14ac:dyDescent="0.25"/>
    <row r="1004" s="24" customFormat="1" x14ac:dyDescent="0.25"/>
    <row r="1005" s="24" customFormat="1" x14ac:dyDescent="0.25"/>
    <row r="1006" s="24" customFormat="1" x14ac:dyDescent="0.25"/>
    <row r="1007" s="24" customFormat="1" x14ac:dyDescent="0.25"/>
    <row r="1008" s="24" customFormat="1" x14ac:dyDescent="0.25"/>
    <row r="1009" s="24" customFormat="1" x14ac:dyDescent="0.25"/>
    <row r="1010" s="24" customFormat="1" x14ac:dyDescent="0.25"/>
    <row r="1011" s="24" customFormat="1" x14ac:dyDescent="0.25"/>
    <row r="1012" s="24" customFormat="1" x14ac:dyDescent="0.25"/>
    <row r="1013" s="24" customFormat="1" x14ac:dyDescent="0.25"/>
    <row r="1014" s="24" customFormat="1" x14ac:dyDescent="0.25"/>
    <row r="1015" s="24" customFormat="1" x14ac:dyDescent="0.25"/>
    <row r="1016" s="24" customFormat="1" x14ac:dyDescent="0.25"/>
    <row r="1017" s="24" customFormat="1" x14ac:dyDescent="0.25"/>
    <row r="1018" s="24" customFormat="1" x14ac:dyDescent="0.25"/>
    <row r="1019" s="24" customFormat="1" x14ac:dyDescent="0.25"/>
    <row r="1020" s="24" customFormat="1" x14ac:dyDescent="0.25"/>
    <row r="1021" s="24" customFormat="1" x14ac:dyDescent="0.25"/>
    <row r="1022" s="24" customFormat="1" x14ac:dyDescent="0.25"/>
    <row r="1023" s="24" customFormat="1" x14ac:dyDescent="0.25"/>
    <row r="1024" s="24" customFormat="1" x14ac:dyDescent="0.25"/>
    <row r="1025" s="24" customFormat="1" x14ac:dyDescent="0.25"/>
    <row r="1026" s="24" customFormat="1" x14ac:dyDescent="0.25"/>
    <row r="1027" s="24" customFormat="1" x14ac:dyDescent="0.25"/>
    <row r="1028" s="24" customFormat="1" x14ac:dyDescent="0.25"/>
    <row r="1029" s="24" customFormat="1" x14ac:dyDescent="0.25"/>
    <row r="1030" s="24" customFormat="1" x14ac:dyDescent="0.25"/>
    <row r="1031" s="24" customFormat="1" x14ac:dyDescent="0.25"/>
    <row r="1032" s="24" customFormat="1" x14ac:dyDescent="0.25"/>
    <row r="1033" s="24" customFormat="1" x14ac:dyDescent="0.25"/>
    <row r="1034" s="24" customFormat="1" x14ac:dyDescent="0.25"/>
    <row r="1035" s="24" customFormat="1" x14ac:dyDescent="0.25"/>
    <row r="1036" s="24" customFormat="1" x14ac:dyDescent="0.25"/>
    <row r="1037" s="24" customFormat="1" x14ac:dyDescent="0.25"/>
    <row r="1038" s="24" customFormat="1" x14ac:dyDescent="0.25"/>
    <row r="1039" s="24" customFormat="1" x14ac:dyDescent="0.25"/>
    <row r="1040" s="24" customFormat="1" x14ac:dyDescent="0.25"/>
    <row r="1041" s="24" customFormat="1" x14ac:dyDescent="0.25"/>
    <row r="1042" s="24" customFormat="1" x14ac:dyDescent="0.25"/>
    <row r="1043" s="24" customFormat="1" x14ac:dyDescent="0.25"/>
    <row r="1044" s="24" customFormat="1" x14ac:dyDescent="0.25"/>
    <row r="1045" s="24" customFormat="1" x14ac:dyDescent="0.25"/>
    <row r="1046" s="24" customFormat="1" x14ac:dyDescent="0.25"/>
    <row r="1047" s="24" customFormat="1" x14ac:dyDescent="0.25"/>
    <row r="1048" s="24" customFormat="1" x14ac:dyDescent="0.25"/>
    <row r="1049" s="24" customFormat="1" x14ac:dyDescent="0.25"/>
    <row r="1050" s="24" customFormat="1" x14ac:dyDescent="0.25"/>
    <row r="1051" s="24" customFormat="1" x14ac:dyDescent="0.25"/>
    <row r="1052" s="24" customFormat="1" x14ac:dyDescent="0.25"/>
    <row r="1053" s="24" customFormat="1" x14ac:dyDescent="0.25"/>
    <row r="1054" s="24" customFormat="1" x14ac:dyDescent="0.25"/>
    <row r="1055" s="24" customFormat="1" x14ac:dyDescent="0.25"/>
    <row r="1056" s="24" customFormat="1" x14ac:dyDescent="0.25"/>
    <row r="1057" s="24" customFormat="1" x14ac:dyDescent="0.25"/>
    <row r="1058" s="24" customFormat="1" x14ac:dyDescent="0.25"/>
    <row r="1059" s="24" customFormat="1" x14ac:dyDescent="0.25"/>
    <row r="1060" s="24" customFormat="1" x14ac:dyDescent="0.25"/>
    <row r="1061" s="24" customFormat="1" x14ac:dyDescent="0.25"/>
    <row r="1062" s="24" customFormat="1" x14ac:dyDescent="0.25"/>
    <row r="1063" s="24" customFormat="1" x14ac:dyDescent="0.25"/>
    <row r="1064" s="24" customFormat="1" x14ac:dyDescent="0.25"/>
    <row r="1065" s="24" customFormat="1" x14ac:dyDescent="0.25"/>
    <row r="1066" s="24" customFormat="1" x14ac:dyDescent="0.25"/>
    <row r="1067" s="24" customFormat="1" x14ac:dyDescent="0.25"/>
    <row r="1068" s="24" customFormat="1" x14ac:dyDescent="0.25"/>
    <row r="1069" s="24" customFormat="1" x14ac:dyDescent="0.25"/>
    <row r="1070" s="24" customFormat="1" x14ac:dyDescent="0.25"/>
    <row r="1071" s="24" customFormat="1" x14ac:dyDescent="0.25"/>
    <row r="1072" s="24" customFormat="1" x14ac:dyDescent="0.25"/>
    <row r="1073" s="24" customFormat="1" x14ac:dyDescent="0.25"/>
    <row r="1074" s="24" customFormat="1" x14ac:dyDescent="0.25"/>
    <row r="1075" s="24" customFormat="1" x14ac:dyDescent="0.25"/>
    <row r="1076" s="24" customFormat="1" x14ac:dyDescent="0.25"/>
    <row r="1077" s="24" customFormat="1" x14ac:dyDescent="0.25"/>
    <row r="1078" s="24" customFormat="1" x14ac:dyDescent="0.25"/>
    <row r="1079" s="24" customFormat="1" x14ac:dyDescent="0.25"/>
    <row r="1080" s="24" customFormat="1" x14ac:dyDescent="0.25"/>
    <row r="1081" s="24" customFormat="1" x14ac:dyDescent="0.25"/>
    <row r="1082" s="24" customFormat="1" x14ac:dyDescent="0.25"/>
    <row r="1083" s="24" customFormat="1" x14ac:dyDescent="0.25"/>
    <row r="1084" s="24" customFormat="1" x14ac:dyDescent="0.25"/>
    <row r="1085" s="24" customFormat="1" x14ac:dyDescent="0.25"/>
    <row r="1086" s="24" customFormat="1" x14ac:dyDescent="0.25"/>
    <row r="1087" s="24" customFormat="1" x14ac:dyDescent="0.25"/>
    <row r="1088" s="24" customFormat="1" x14ac:dyDescent="0.25"/>
    <row r="1089" s="24" customFormat="1" x14ac:dyDescent="0.25"/>
    <row r="1090" s="24" customFormat="1" x14ac:dyDescent="0.25"/>
    <row r="1091" s="24" customFormat="1" x14ac:dyDescent="0.25"/>
    <row r="1092" s="24" customFormat="1" x14ac:dyDescent="0.25"/>
    <row r="1093" s="24" customFormat="1" x14ac:dyDescent="0.25"/>
    <row r="1094" s="24" customFormat="1" x14ac:dyDescent="0.25"/>
    <row r="1095" s="24" customFormat="1" x14ac:dyDescent="0.25"/>
    <row r="1096" s="24" customFormat="1" x14ac:dyDescent="0.25"/>
  </sheetData>
  <mergeCells count="6">
    <mergeCell ref="C109:N109"/>
    <mergeCell ref="C10:N10"/>
    <mergeCell ref="G11:J11"/>
    <mergeCell ref="C13:N13"/>
    <mergeCell ref="C76:D76"/>
    <mergeCell ref="C77:D77"/>
  </mergeCells>
  <phoneticPr fontId="33" type="noConversion"/>
  <pageMargins left="0.7" right="0.7" top="0.75" bottom="0.75" header="0.3" footer="0.3"/>
  <pageSetup scale="34" orientation="portrait" horizontalDpi="300" verticalDpi="300" r:id="rId1"/>
  <rowBreaks count="1" manualBreakCount="1">
    <brk id="112" min="1" max="15" man="1"/>
  </rowBreaks>
  <colBreaks count="1" manualBreakCount="1">
    <brk id="15" max="28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41"/>
  <sheetViews>
    <sheetView tabSelected="1" view="pageBreakPreview" topLeftCell="A65" zoomScale="85" zoomScaleNormal="55" zoomScaleSheetLayoutView="85" workbookViewId="0">
      <selection activeCell="M11" sqref="M11"/>
    </sheetView>
  </sheetViews>
  <sheetFormatPr baseColWidth="10" defaultColWidth="11.42578125" defaultRowHeight="15.75" x14ac:dyDescent="0.25"/>
  <cols>
    <col min="1" max="1" width="5.140625" style="9" customWidth="1"/>
    <col min="2" max="2" width="24.7109375" style="24" customWidth="1"/>
    <col min="3" max="3" width="23.42578125" style="24" bestFit="1" customWidth="1"/>
    <col min="4" max="4" width="19.7109375" style="24" customWidth="1"/>
    <col min="5" max="5" width="16.5703125" style="24" bestFit="1" customWidth="1"/>
    <col min="6" max="6" width="24" style="24" customWidth="1"/>
    <col min="7" max="7" width="16.5703125" style="24" bestFit="1" customWidth="1"/>
    <col min="8" max="8" width="11.42578125" style="24" customWidth="1"/>
    <col min="9" max="9" width="12.5703125" style="9" customWidth="1"/>
    <col min="10" max="10" width="18.5703125" style="9" customWidth="1"/>
    <col min="11" max="11" width="24.42578125" style="9" customWidth="1"/>
    <col min="12" max="12" width="16.140625" style="9" customWidth="1"/>
    <col min="13" max="13" width="16.7109375" style="9" customWidth="1"/>
    <col min="14" max="14" width="15.28515625" style="9" customWidth="1"/>
    <col min="15" max="16384" width="11.42578125" style="9"/>
  </cols>
  <sheetData>
    <row r="1" spans="2:11" x14ac:dyDescent="0.25">
      <c r="J1" s="176" t="s">
        <v>94</v>
      </c>
      <c r="K1" s="176"/>
    </row>
    <row r="2" spans="2:11" x14ac:dyDescent="0.25">
      <c r="J2" s="66" t="s">
        <v>95</v>
      </c>
      <c r="K2" s="66" t="s">
        <v>96</v>
      </c>
    </row>
    <row r="3" spans="2:11" ht="18.75" x14ac:dyDescent="0.3">
      <c r="B3" s="177" t="s">
        <v>176</v>
      </c>
      <c r="C3" s="177"/>
      <c r="D3" s="177"/>
      <c r="E3" s="177"/>
      <c r="F3" s="177"/>
      <c r="G3" s="177"/>
      <c r="H3" s="177"/>
      <c r="J3" s="66" t="s">
        <v>97</v>
      </c>
      <c r="K3" s="66" t="s">
        <v>98</v>
      </c>
    </row>
    <row r="4" spans="2:11" ht="18.75" x14ac:dyDescent="0.3">
      <c r="B4" s="177" t="s">
        <v>175</v>
      </c>
      <c r="C4" s="177"/>
      <c r="D4" s="177"/>
      <c r="E4" s="177"/>
      <c r="F4" s="177"/>
      <c r="G4" s="177"/>
      <c r="H4" s="177"/>
      <c r="J4" s="66" t="s">
        <v>99</v>
      </c>
      <c r="K4" s="66" t="s">
        <v>100</v>
      </c>
    </row>
    <row r="5" spans="2:11" ht="18.75" x14ac:dyDescent="0.3">
      <c r="D5" s="178" t="s">
        <v>182</v>
      </c>
      <c r="E5" s="178"/>
      <c r="F5" s="67"/>
      <c r="G5" s="67"/>
      <c r="J5" s="66" t="s">
        <v>101</v>
      </c>
      <c r="K5" s="66" t="s">
        <v>102</v>
      </c>
    </row>
    <row r="6" spans="2:11" ht="16.5" thickBot="1" x14ac:dyDescent="0.3">
      <c r="B6" s="68"/>
      <c r="C6" s="68"/>
      <c r="D6" s="68"/>
      <c r="E6" s="68"/>
      <c r="F6" s="68"/>
      <c r="G6" s="68"/>
      <c r="H6" s="68"/>
    </row>
    <row r="7" spans="2:11" ht="48" customHeight="1" thickTop="1" thickBot="1" x14ac:dyDescent="0.3">
      <c r="B7" s="69" t="s">
        <v>103</v>
      </c>
      <c r="C7" s="11" t="s">
        <v>104</v>
      </c>
      <c r="D7" s="11" t="s">
        <v>105</v>
      </c>
      <c r="E7" s="11" t="s">
        <v>106</v>
      </c>
      <c r="F7" s="70" t="s">
        <v>107</v>
      </c>
      <c r="G7" s="11" t="s">
        <v>108</v>
      </c>
      <c r="H7" s="11" t="s">
        <v>36</v>
      </c>
    </row>
    <row r="8" spans="2:11" ht="17.25" thickTop="1" thickBot="1" x14ac:dyDescent="0.3">
      <c r="B8" s="71" t="s">
        <v>109</v>
      </c>
      <c r="C8" s="72">
        <v>0.93</v>
      </c>
      <c r="D8" s="72">
        <v>3.02</v>
      </c>
      <c r="E8" s="72">
        <v>7.3</v>
      </c>
      <c r="F8" s="72">
        <v>68</v>
      </c>
      <c r="G8" s="72" t="s">
        <v>172</v>
      </c>
      <c r="H8" s="72" t="s">
        <v>178</v>
      </c>
    </row>
    <row r="9" spans="2:11" ht="17.25" thickTop="1" thickBot="1" x14ac:dyDescent="0.3">
      <c r="B9" s="71" t="s">
        <v>110</v>
      </c>
      <c r="C9" s="72">
        <v>0.7</v>
      </c>
      <c r="D9" s="72">
        <v>3.23</v>
      </c>
      <c r="E9" s="72">
        <v>7.3</v>
      </c>
      <c r="F9" s="72">
        <v>68</v>
      </c>
      <c r="G9" s="72" t="s">
        <v>76</v>
      </c>
      <c r="H9" s="72" t="s">
        <v>178</v>
      </c>
    </row>
    <row r="10" spans="2:11" ht="17.25" thickTop="1" thickBot="1" x14ac:dyDescent="0.3">
      <c r="B10" s="71" t="s">
        <v>111</v>
      </c>
      <c r="C10" s="72">
        <v>0.63</v>
      </c>
      <c r="D10" s="72">
        <v>2.82</v>
      </c>
      <c r="E10" s="72">
        <v>7.2</v>
      </c>
      <c r="F10" s="72">
        <v>68</v>
      </c>
      <c r="G10" s="72" t="s">
        <v>112</v>
      </c>
      <c r="H10" s="72" t="s">
        <v>178</v>
      </c>
    </row>
    <row r="11" spans="2:11" ht="21" customHeight="1" thickTop="1" thickBot="1" x14ac:dyDescent="0.3">
      <c r="B11" s="71" t="s">
        <v>113</v>
      </c>
      <c r="C11" s="72">
        <v>0.62</v>
      </c>
      <c r="D11" s="72">
        <v>2.61</v>
      </c>
      <c r="E11" s="72">
        <v>7.2</v>
      </c>
      <c r="F11" s="72">
        <v>68</v>
      </c>
      <c r="G11" s="72" t="s">
        <v>114</v>
      </c>
      <c r="H11" s="72" t="s">
        <v>178</v>
      </c>
    </row>
    <row r="12" spans="2:11" ht="17.25" thickTop="1" thickBot="1" x14ac:dyDescent="0.3">
      <c r="B12" s="71" t="s">
        <v>115</v>
      </c>
      <c r="C12" s="72">
        <v>0.42</v>
      </c>
      <c r="D12" s="72">
        <v>2.99</v>
      </c>
      <c r="E12" s="72">
        <v>7.3</v>
      </c>
      <c r="F12" s="72">
        <v>64</v>
      </c>
      <c r="G12" s="72" t="s">
        <v>112</v>
      </c>
      <c r="H12" s="72" t="s">
        <v>178</v>
      </c>
    </row>
    <row r="13" spans="2:11" ht="17.25" thickTop="1" thickBot="1" x14ac:dyDescent="0.3">
      <c r="B13" s="71" t="s">
        <v>116</v>
      </c>
      <c r="C13" s="72">
        <v>0.65</v>
      </c>
      <c r="D13" s="72">
        <v>3.56</v>
      </c>
      <c r="E13" s="72">
        <v>7.2</v>
      </c>
      <c r="F13" s="72">
        <v>68</v>
      </c>
      <c r="G13" s="72" t="s">
        <v>76</v>
      </c>
      <c r="H13" s="72" t="s">
        <v>178</v>
      </c>
    </row>
    <row r="14" spans="2:11" ht="17.25" thickTop="1" thickBot="1" x14ac:dyDescent="0.3">
      <c r="B14" s="71" t="s">
        <v>117</v>
      </c>
      <c r="C14" s="72">
        <v>1.1100000000000001</v>
      </c>
      <c r="D14" s="72">
        <v>2</v>
      </c>
      <c r="E14" s="72">
        <v>7.7</v>
      </c>
      <c r="F14" s="72">
        <v>331</v>
      </c>
      <c r="G14" s="72" t="s">
        <v>118</v>
      </c>
      <c r="H14" s="72" t="s">
        <v>178</v>
      </c>
    </row>
    <row r="15" spans="2:11" ht="17.25" thickTop="1" thickBot="1" x14ac:dyDescent="0.3">
      <c r="B15" s="71" t="s">
        <v>119</v>
      </c>
      <c r="C15" s="72">
        <v>1.3</v>
      </c>
      <c r="D15" s="72">
        <v>2.62</v>
      </c>
      <c r="E15" s="72">
        <v>7.5</v>
      </c>
      <c r="F15" s="72">
        <v>229</v>
      </c>
      <c r="G15" s="72" t="s">
        <v>120</v>
      </c>
      <c r="H15" s="72" t="s">
        <v>178</v>
      </c>
    </row>
    <row r="16" spans="2:11" ht="17.25" thickTop="1" thickBot="1" x14ac:dyDescent="0.3">
      <c r="B16" s="71" t="s">
        <v>121</v>
      </c>
      <c r="C16" s="72">
        <v>0.99</v>
      </c>
      <c r="D16" s="72">
        <v>1.07</v>
      </c>
      <c r="E16" s="72">
        <v>7.5</v>
      </c>
      <c r="F16" s="72">
        <v>399</v>
      </c>
      <c r="G16" s="72" t="s">
        <v>122</v>
      </c>
      <c r="H16" s="72" t="s">
        <v>178</v>
      </c>
    </row>
    <row r="17" spans="2:8" ht="17.25" thickTop="1" thickBot="1" x14ac:dyDescent="0.3">
      <c r="B17" s="71" t="s">
        <v>123</v>
      </c>
      <c r="C17" s="72">
        <v>0.52</v>
      </c>
      <c r="D17" s="72">
        <v>0.69</v>
      </c>
      <c r="E17" s="72">
        <v>7.4</v>
      </c>
      <c r="F17" s="72">
        <v>386</v>
      </c>
      <c r="G17" s="72" t="s">
        <v>122</v>
      </c>
      <c r="H17" s="72" t="s">
        <v>178</v>
      </c>
    </row>
    <row r="18" spans="2:8" ht="17.25" thickTop="1" thickBot="1" x14ac:dyDescent="0.3">
      <c r="B18" s="71" t="s">
        <v>188</v>
      </c>
      <c r="C18" s="72">
        <v>0.26</v>
      </c>
      <c r="D18" s="72">
        <v>0.57999999999999996</v>
      </c>
      <c r="E18" s="72">
        <v>7.5</v>
      </c>
      <c r="F18" s="72">
        <v>351</v>
      </c>
      <c r="G18" s="72" t="s">
        <v>122</v>
      </c>
      <c r="H18" s="72" t="s">
        <v>178</v>
      </c>
    </row>
    <row r="19" spans="2:8" ht="17.25" thickTop="1" thickBot="1" x14ac:dyDescent="0.3">
      <c r="B19" s="71" t="s">
        <v>125</v>
      </c>
      <c r="C19" s="72">
        <v>0.83</v>
      </c>
      <c r="D19" s="72">
        <v>0.62</v>
      </c>
      <c r="E19" s="72">
        <v>7.4</v>
      </c>
      <c r="F19" s="72">
        <v>379</v>
      </c>
      <c r="G19" s="72" t="s">
        <v>122</v>
      </c>
      <c r="H19" s="72" t="s">
        <v>178</v>
      </c>
    </row>
    <row r="20" spans="2:8" ht="17.25" thickTop="1" thickBot="1" x14ac:dyDescent="0.3">
      <c r="B20" s="71" t="s">
        <v>126</v>
      </c>
      <c r="C20" s="72">
        <v>1.1000000000000001</v>
      </c>
      <c r="D20" s="72">
        <v>0.51</v>
      </c>
      <c r="E20" s="72">
        <v>7.4</v>
      </c>
      <c r="F20" s="72">
        <v>348</v>
      </c>
      <c r="G20" s="72" t="s">
        <v>122</v>
      </c>
      <c r="H20" s="72" t="s">
        <v>178</v>
      </c>
    </row>
    <row r="21" spans="2:8" ht="17.25" thickTop="1" thickBot="1" x14ac:dyDescent="0.3">
      <c r="B21" s="71" t="s">
        <v>127</v>
      </c>
      <c r="C21" s="72">
        <v>0.52</v>
      </c>
      <c r="D21" s="72">
        <v>0.99</v>
      </c>
      <c r="E21" s="72">
        <v>7.6</v>
      </c>
      <c r="F21" s="72">
        <v>248</v>
      </c>
      <c r="G21" s="72" t="s">
        <v>122</v>
      </c>
      <c r="H21" s="72" t="s">
        <v>178</v>
      </c>
    </row>
    <row r="22" spans="2:8" ht="17.25" thickTop="1" thickBot="1" x14ac:dyDescent="0.3">
      <c r="B22" s="71" t="s">
        <v>128</v>
      </c>
      <c r="C22" s="72">
        <v>1.01</v>
      </c>
      <c r="D22" s="72">
        <v>0.74</v>
      </c>
      <c r="E22" s="72">
        <v>7.6</v>
      </c>
      <c r="F22" s="72">
        <v>255</v>
      </c>
      <c r="G22" s="72" t="s">
        <v>122</v>
      </c>
      <c r="H22" s="72" t="s">
        <v>178</v>
      </c>
    </row>
    <row r="23" spans="2:8" ht="17.25" thickTop="1" thickBot="1" x14ac:dyDescent="0.3">
      <c r="B23" s="71" t="s">
        <v>187</v>
      </c>
      <c r="C23" s="72">
        <v>1.02</v>
      </c>
      <c r="D23" s="72">
        <v>0.8</v>
      </c>
      <c r="E23" s="72">
        <v>7.4</v>
      </c>
      <c r="F23" s="72">
        <v>229</v>
      </c>
      <c r="G23" s="72" t="s">
        <v>122</v>
      </c>
      <c r="H23" s="72" t="s">
        <v>178</v>
      </c>
    </row>
    <row r="24" spans="2:8" ht="17.25" thickTop="1" thickBot="1" x14ac:dyDescent="0.3">
      <c r="B24" s="71" t="s">
        <v>130</v>
      </c>
      <c r="C24" s="72">
        <v>1.1499999999999999</v>
      </c>
      <c r="D24" s="72">
        <v>0.91</v>
      </c>
      <c r="E24" s="72">
        <v>7.5</v>
      </c>
      <c r="F24" s="72">
        <v>238</v>
      </c>
      <c r="G24" s="72" t="s">
        <v>122</v>
      </c>
      <c r="H24" s="72" t="s">
        <v>178</v>
      </c>
    </row>
    <row r="25" spans="2:8" ht="17.25" thickTop="1" thickBot="1" x14ac:dyDescent="0.3">
      <c r="B25" s="71" t="s">
        <v>109</v>
      </c>
      <c r="C25" s="72">
        <v>0.87</v>
      </c>
      <c r="D25" s="72">
        <v>2.66</v>
      </c>
      <c r="E25" s="72">
        <v>7.3</v>
      </c>
      <c r="F25" s="72">
        <v>68</v>
      </c>
      <c r="G25" s="72" t="s">
        <v>191</v>
      </c>
      <c r="H25" s="72" t="s">
        <v>179</v>
      </c>
    </row>
    <row r="26" spans="2:8" ht="17.25" thickTop="1" thickBot="1" x14ac:dyDescent="0.3">
      <c r="B26" s="71" t="s">
        <v>111</v>
      </c>
      <c r="C26" s="72">
        <v>0.9</v>
      </c>
      <c r="D26" s="72">
        <v>2.4900000000000002</v>
      </c>
      <c r="E26" s="72">
        <v>7.3</v>
      </c>
      <c r="F26" s="72">
        <v>59</v>
      </c>
      <c r="G26" s="72" t="s">
        <v>112</v>
      </c>
      <c r="H26" s="72" t="s">
        <v>179</v>
      </c>
    </row>
    <row r="27" spans="2:8" ht="17.25" thickTop="1" thickBot="1" x14ac:dyDescent="0.3">
      <c r="B27" s="71" t="s">
        <v>113</v>
      </c>
      <c r="C27" s="72">
        <v>0.67</v>
      </c>
      <c r="D27" s="72">
        <v>2.25</v>
      </c>
      <c r="E27" s="72">
        <v>7.3</v>
      </c>
      <c r="F27" s="72">
        <v>62</v>
      </c>
      <c r="G27" s="72" t="s">
        <v>114</v>
      </c>
      <c r="H27" s="72" t="s">
        <v>179</v>
      </c>
    </row>
    <row r="28" spans="2:8" ht="17.25" thickTop="1" thickBot="1" x14ac:dyDescent="0.3">
      <c r="B28" s="71" t="s">
        <v>115</v>
      </c>
      <c r="C28" s="72">
        <v>0.85</v>
      </c>
      <c r="D28" s="72">
        <v>2.16</v>
      </c>
      <c r="E28" s="72">
        <v>7.2</v>
      </c>
      <c r="F28" s="72">
        <v>61</v>
      </c>
      <c r="G28" s="72" t="s">
        <v>112</v>
      </c>
      <c r="H28" s="72" t="s">
        <v>179</v>
      </c>
    </row>
    <row r="29" spans="2:8" ht="17.25" thickTop="1" thickBot="1" x14ac:dyDescent="0.3">
      <c r="B29" s="71" t="s">
        <v>116</v>
      </c>
      <c r="C29" s="72">
        <v>1.48</v>
      </c>
      <c r="D29" s="72">
        <v>2.02</v>
      </c>
      <c r="E29" s="72">
        <v>7.4</v>
      </c>
      <c r="F29" s="72">
        <v>64</v>
      </c>
      <c r="G29" s="72" t="s">
        <v>76</v>
      </c>
      <c r="H29" s="72" t="s">
        <v>179</v>
      </c>
    </row>
    <row r="30" spans="2:8" ht="17.25" thickTop="1" thickBot="1" x14ac:dyDescent="0.3">
      <c r="B30" s="71" t="s">
        <v>117</v>
      </c>
      <c r="C30" s="72">
        <v>1.1499999999999999</v>
      </c>
      <c r="D30" s="72">
        <v>2.5</v>
      </c>
      <c r="E30" s="72">
        <v>7.4</v>
      </c>
      <c r="F30" s="72">
        <v>318</v>
      </c>
      <c r="G30" s="72" t="s">
        <v>118</v>
      </c>
      <c r="H30" s="72" t="s">
        <v>179</v>
      </c>
    </row>
    <row r="31" spans="2:8" ht="17.25" thickTop="1" thickBot="1" x14ac:dyDescent="0.3">
      <c r="B31" s="71" t="s">
        <v>119</v>
      </c>
      <c r="C31" s="72">
        <v>1.1200000000000001</v>
      </c>
      <c r="D31" s="72">
        <v>1.52</v>
      </c>
      <c r="E31" s="72">
        <v>7.5</v>
      </c>
      <c r="F31" s="72">
        <v>204</v>
      </c>
      <c r="G31" s="72" t="s">
        <v>120</v>
      </c>
      <c r="H31" s="72" t="s">
        <v>179</v>
      </c>
    </row>
    <row r="32" spans="2:8" ht="17.25" thickTop="1" thickBot="1" x14ac:dyDescent="0.3">
      <c r="B32" s="71" t="s">
        <v>121</v>
      </c>
      <c r="C32" s="72">
        <v>0.88</v>
      </c>
      <c r="D32" s="72">
        <v>0.89</v>
      </c>
      <c r="E32" s="72">
        <v>7.5</v>
      </c>
      <c r="F32" s="72">
        <v>385</v>
      </c>
      <c r="G32" s="72" t="s">
        <v>122</v>
      </c>
      <c r="H32" s="72" t="s">
        <v>179</v>
      </c>
    </row>
    <row r="33" spans="2:8" ht="17.25" thickTop="1" thickBot="1" x14ac:dyDescent="0.3">
      <c r="B33" s="71" t="s">
        <v>123</v>
      </c>
      <c r="C33" s="72">
        <v>0.35</v>
      </c>
      <c r="D33" s="72">
        <v>0.67</v>
      </c>
      <c r="E33" s="72">
        <v>7.7</v>
      </c>
      <c r="F33" s="72">
        <v>314</v>
      </c>
      <c r="G33" s="72" t="s">
        <v>122</v>
      </c>
      <c r="H33" s="72" t="s">
        <v>179</v>
      </c>
    </row>
    <row r="34" spans="2:8" ht="17.25" thickTop="1" thickBot="1" x14ac:dyDescent="0.3">
      <c r="B34" s="71" t="s">
        <v>124</v>
      </c>
      <c r="C34" s="72">
        <v>0.46</v>
      </c>
      <c r="D34" s="72">
        <v>0.7</v>
      </c>
      <c r="E34" s="72">
        <v>7.6</v>
      </c>
      <c r="F34" s="72">
        <v>345</v>
      </c>
      <c r="G34" s="72" t="s">
        <v>122</v>
      </c>
      <c r="H34" s="72" t="s">
        <v>179</v>
      </c>
    </row>
    <row r="35" spans="2:8" ht="17.25" thickTop="1" thickBot="1" x14ac:dyDescent="0.3">
      <c r="B35" s="71" t="s">
        <v>125</v>
      </c>
      <c r="C35" s="72">
        <v>1.1299999999999999</v>
      </c>
      <c r="D35" s="72">
        <v>0.55000000000000004</v>
      </c>
      <c r="E35" s="72">
        <v>7.4</v>
      </c>
      <c r="F35" s="72">
        <v>346</v>
      </c>
      <c r="G35" s="72" t="s">
        <v>122</v>
      </c>
      <c r="H35" s="72" t="s">
        <v>179</v>
      </c>
    </row>
    <row r="36" spans="2:8" ht="17.25" thickTop="1" thickBot="1" x14ac:dyDescent="0.3">
      <c r="B36" s="71" t="s">
        <v>126</v>
      </c>
      <c r="C36" s="72">
        <v>1.2</v>
      </c>
      <c r="D36" s="72">
        <v>0.78</v>
      </c>
      <c r="E36" s="72">
        <v>7.5</v>
      </c>
      <c r="F36" s="72">
        <v>357</v>
      </c>
      <c r="G36" s="72" t="s">
        <v>122</v>
      </c>
      <c r="H36" s="72" t="s">
        <v>179</v>
      </c>
    </row>
    <row r="37" spans="2:8" ht="17.25" thickTop="1" thickBot="1" x14ac:dyDescent="0.3">
      <c r="B37" s="71" t="s">
        <v>127</v>
      </c>
      <c r="C37" s="72">
        <v>1.05</v>
      </c>
      <c r="D37" s="72">
        <v>0.93</v>
      </c>
      <c r="E37" s="72">
        <v>7.6</v>
      </c>
      <c r="F37" s="72">
        <v>255</v>
      </c>
      <c r="G37" s="72" t="s">
        <v>122</v>
      </c>
      <c r="H37" s="72" t="s">
        <v>179</v>
      </c>
    </row>
    <row r="38" spans="2:8" ht="17.25" thickTop="1" thickBot="1" x14ac:dyDescent="0.3">
      <c r="B38" s="71" t="s">
        <v>128</v>
      </c>
      <c r="C38" s="72">
        <v>1.1100000000000001</v>
      </c>
      <c r="D38" s="72">
        <v>0.94</v>
      </c>
      <c r="E38" s="72">
        <v>7.7</v>
      </c>
      <c r="F38" s="72">
        <v>289</v>
      </c>
      <c r="G38" s="72" t="s">
        <v>122</v>
      </c>
      <c r="H38" s="72">
        <v>0</v>
      </c>
    </row>
    <row r="39" spans="2:8" ht="17.25" thickTop="1" thickBot="1" x14ac:dyDescent="0.3">
      <c r="B39" s="71" t="s">
        <v>190</v>
      </c>
      <c r="C39" s="72">
        <v>1.17</v>
      </c>
      <c r="D39" s="72">
        <v>1.0900000000000001</v>
      </c>
      <c r="E39" s="72">
        <v>7.5</v>
      </c>
      <c r="F39" s="72">
        <v>246</v>
      </c>
      <c r="G39" s="72" t="s">
        <v>122</v>
      </c>
      <c r="H39" s="72" t="s">
        <v>179</v>
      </c>
    </row>
    <row r="40" spans="2:8" ht="17.25" thickTop="1" thickBot="1" x14ac:dyDescent="0.3">
      <c r="B40" s="71" t="s">
        <v>130</v>
      </c>
      <c r="C40" s="72">
        <v>1.3</v>
      </c>
      <c r="D40" s="72">
        <v>1.25</v>
      </c>
      <c r="E40" s="72">
        <v>7.5</v>
      </c>
      <c r="F40" s="72">
        <v>255</v>
      </c>
      <c r="G40" s="72" t="s">
        <v>122</v>
      </c>
      <c r="H40" s="72" t="s">
        <v>179</v>
      </c>
    </row>
    <row r="41" spans="2:8" ht="17.25" thickTop="1" thickBot="1" x14ac:dyDescent="0.3">
      <c r="B41" s="71" t="s">
        <v>109</v>
      </c>
      <c r="C41" s="72">
        <v>1.53</v>
      </c>
      <c r="D41" s="72">
        <v>2.41</v>
      </c>
      <c r="E41" s="72">
        <v>7.2</v>
      </c>
      <c r="F41" s="72">
        <v>51</v>
      </c>
      <c r="G41" s="72" t="s">
        <v>191</v>
      </c>
      <c r="H41" s="72" t="s">
        <v>180</v>
      </c>
    </row>
    <row r="42" spans="2:8" ht="17.25" thickTop="1" thickBot="1" x14ac:dyDescent="0.3">
      <c r="B42" s="71" t="s">
        <v>110</v>
      </c>
      <c r="C42" s="72">
        <v>0.84</v>
      </c>
      <c r="D42" s="72">
        <v>3.54</v>
      </c>
      <c r="E42" s="72">
        <v>7.4</v>
      </c>
      <c r="F42" s="72">
        <v>51</v>
      </c>
      <c r="G42" s="72" t="s">
        <v>76</v>
      </c>
      <c r="H42" s="72" t="s">
        <v>180</v>
      </c>
    </row>
    <row r="43" spans="2:8" ht="17.25" thickTop="1" thickBot="1" x14ac:dyDescent="0.3">
      <c r="B43" s="71" t="s">
        <v>111</v>
      </c>
      <c r="C43" s="72">
        <v>0.79</v>
      </c>
      <c r="D43" s="72">
        <v>2.09</v>
      </c>
      <c r="E43" s="72">
        <v>7.4</v>
      </c>
      <c r="F43" s="72">
        <v>54</v>
      </c>
      <c r="G43" s="72" t="s">
        <v>112</v>
      </c>
      <c r="H43" s="72" t="s">
        <v>180</v>
      </c>
    </row>
    <row r="44" spans="2:8" ht="17.25" thickTop="1" thickBot="1" x14ac:dyDescent="0.3">
      <c r="B44" s="71" t="s">
        <v>113</v>
      </c>
      <c r="C44" s="72">
        <v>0.74</v>
      </c>
      <c r="D44" s="72">
        <v>3.8</v>
      </c>
      <c r="E44" s="72">
        <v>7.3</v>
      </c>
      <c r="F44" s="72">
        <v>51</v>
      </c>
      <c r="G44" s="72" t="s">
        <v>114</v>
      </c>
      <c r="H44" s="72" t="s">
        <v>180</v>
      </c>
    </row>
    <row r="45" spans="2:8" ht="17.25" thickTop="1" thickBot="1" x14ac:dyDescent="0.3">
      <c r="B45" s="71" t="s">
        <v>115</v>
      </c>
      <c r="C45" s="72">
        <v>0.76</v>
      </c>
      <c r="D45" s="72">
        <v>3.37</v>
      </c>
      <c r="E45" s="72">
        <v>7.4</v>
      </c>
      <c r="F45" s="72">
        <v>51</v>
      </c>
      <c r="G45" s="72" t="s">
        <v>112</v>
      </c>
      <c r="H45" s="72" t="s">
        <v>180</v>
      </c>
    </row>
    <row r="46" spans="2:8" ht="17.25" thickTop="1" thickBot="1" x14ac:dyDescent="0.3">
      <c r="B46" s="71" t="s">
        <v>116</v>
      </c>
      <c r="C46" s="72">
        <v>1.08</v>
      </c>
      <c r="D46" s="72">
        <v>3.06</v>
      </c>
      <c r="E46" s="72">
        <v>7.4</v>
      </c>
      <c r="F46" s="72">
        <v>51</v>
      </c>
      <c r="G46" s="72" t="s">
        <v>76</v>
      </c>
      <c r="H46" s="72" t="s">
        <v>180</v>
      </c>
    </row>
    <row r="47" spans="2:8" ht="17.25" thickTop="1" thickBot="1" x14ac:dyDescent="0.3">
      <c r="B47" s="71" t="s">
        <v>117</v>
      </c>
      <c r="C47" s="72">
        <v>1.0900000000000001</v>
      </c>
      <c r="D47" s="72">
        <v>1.55</v>
      </c>
      <c r="E47" s="72">
        <v>7.6</v>
      </c>
      <c r="F47" s="72">
        <v>261</v>
      </c>
      <c r="G47" s="72" t="s">
        <v>118</v>
      </c>
      <c r="H47" s="72" t="s">
        <v>180</v>
      </c>
    </row>
    <row r="48" spans="2:8" ht="17.25" thickTop="1" thickBot="1" x14ac:dyDescent="0.3">
      <c r="B48" s="71" t="s">
        <v>119</v>
      </c>
      <c r="C48" s="72">
        <v>1.1299999999999999</v>
      </c>
      <c r="D48" s="72">
        <v>2.75</v>
      </c>
      <c r="E48" s="72">
        <v>7.4</v>
      </c>
      <c r="F48" s="72">
        <v>153</v>
      </c>
      <c r="G48" s="72" t="s">
        <v>122</v>
      </c>
      <c r="H48" s="72" t="s">
        <v>180</v>
      </c>
    </row>
    <row r="49" spans="2:13" ht="17.25" thickTop="1" thickBot="1" x14ac:dyDescent="0.3">
      <c r="B49" s="71" t="s">
        <v>121</v>
      </c>
      <c r="C49" s="72">
        <v>1.02</v>
      </c>
      <c r="D49" s="72">
        <v>1.75</v>
      </c>
      <c r="E49" s="72">
        <v>7.6</v>
      </c>
      <c r="F49" s="72">
        <v>314</v>
      </c>
      <c r="G49" s="72" t="s">
        <v>122</v>
      </c>
      <c r="H49" s="72" t="s">
        <v>180</v>
      </c>
    </row>
    <row r="50" spans="2:13" ht="17.25" thickTop="1" thickBot="1" x14ac:dyDescent="0.3">
      <c r="B50" s="71" t="s">
        <v>123</v>
      </c>
      <c r="C50" s="72">
        <v>0.7</v>
      </c>
      <c r="D50" s="72">
        <v>1.47</v>
      </c>
      <c r="E50" s="72">
        <v>7.6</v>
      </c>
      <c r="F50" s="72">
        <v>268</v>
      </c>
      <c r="G50" s="72" t="s">
        <v>122</v>
      </c>
      <c r="H50" s="72" t="s">
        <v>180</v>
      </c>
    </row>
    <row r="51" spans="2:13" ht="17.25" thickTop="1" thickBot="1" x14ac:dyDescent="0.3">
      <c r="B51" s="71" t="s">
        <v>196</v>
      </c>
      <c r="C51" s="72">
        <v>0.8</v>
      </c>
      <c r="D51" s="72">
        <v>1.37</v>
      </c>
      <c r="E51" s="72">
        <v>7.5</v>
      </c>
      <c r="F51" s="72">
        <v>306</v>
      </c>
      <c r="G51" s="72" t="s">
        <v>122</v>
      </c>
      <c r="H51" s="72" t="s">
        <v>180</v>
      </c>
    </row>
    <row r="52" spans="2:13" ht="17.25" thickTop="1" thickBot="1" x14ac:dyDescent="0.3">
      <c r="B52" s="71" t="s">
        <v>125</v>
      </c>
      <c r="C52" s="72">
        <v>0.77</v>
      </c>
      <c r="D52" s="72">
        <v>0.59</v>
      </c>
      <c r="E52" s="72">
        <v>7.6</v>
      </c>
      <c r="F52" s="72">
        <v>310</v>
      </c>
      <c r="G52" s="72" t="s">
        <v>122</v>
      </c>
      <c r="H52" s="72" t="s">
        <v>180</v>
      </c>
    </row>
    <row r="53" spans="2:13" ht="17.25" thickTop="1" thickBot="1" x14ac:dyDescent="0.3">
      <c r="B53" s="71" t="s">
        <v>126</v>
      </c>
      <c r="C53" s="72">
        <v>1.28</v>
      </c>
      <c r="D53" s="72">
        <v>0.53</v>
      </c>
      <c r="E53" s="72">
        <v>7.6</v>
      </c>
      <c r="F53" s="72">
        <v>272</v>
      </c>
      <c r="G53" s="72" t="s">
        <v>122</v>
      </c>
      <c r="H53" s="72" t="s">
        <v>180</v>
      </c>
    </row>
    <row r="54" spans="2:13" ht="17.25" thickTop="1" thickBot="1" x14ac:dyDescent="0.3">
      <c r="B54" s="71" t="s">
        <v>127</v>
      </c>
      <c r="C54" s="72">
        <v>1.21</v>
      </c>
      <c r="D54" s="72">
        <v>1.2</v>
      </c>
      <c r="E54" s="72">
        <v>7.5</v>
      </c>
      <c r="F54" s="72">
        <v>212</v>
      </c>
      <c r="G54" s="72" t="s">
        <v>122</v>
      </c>
      <c r="H54" s="72" t="s">
        <v>180</v>
      </c>
    </row>
    <row r="55" spans="2:13" ht="17.25" thickTop="1" thickBot="1" x14ac:dyDescent="0.3">
      <c r="B55" s="71" t="s">
        <v>197</v>
      </c>
      <c r="C55" s="72">
        <v>1.2</v>
      </c>
      <c r="D55" s="72">
        <v>0.75</v>
      </c>
      <c r="E55" s="72">
        <v>7.7</v>
      </c>
      <c r="F55" s="72">
        <v>238</v>
      </c>
      <c r="G55" s="72" t="s">
        <v>122</v>
      </c>
      <c r="H55" s="72" t="s">
        <v>180</v>
      </c>
    </row>
    <row r="56" spans="2:13" ht="17.25" thickTop="1" thickBot="1" x14ac:dyDescent="0.3">
      <c r="B56" s="71" t="s">
        <v>128</v>
      </c>
      <c r="C56" s="72">
        <v>1.22</v>
      </c>
      <c r="D56" s="72">
        <v>0.85</v>
      </c>
      <c r="E56" s="72">
        <v>7.6</v>
      </c>
      <c r="F56" s="72">
        <v>221</v>
      </c>
      <c r="G56" s="72" t="s">
        <v>122</v>
      </c>
      <c r="H56" s="72" t="s">
        <v>180</v>
      </c>
    </row>
    <row r="57" spans="2:13" ht="17.25" thickTop="1" thickBot="1" x14ac:dyDescent="0.3">
      <c r="B57" s="71" t="s">
        <v>190</v>
      </c>
      <c r="C57" s="72">
        <v>1.07</v>
      </c>
      <c r="D57" s="72">
        <v>1.29</v>
      </c>
      <c r="E57" s="72">
        <v>7.7</v>
      </c>
      <c r="F57" s="72">
        <v>221</v>
      </c>
      <c r="G57" s="72" t="s">
        <v>122</v>
      </c>
      <c r="H57" s="72" t="s">
        <v>180</v>
      </c>
    </row>
    <row r="58" spans="2:13" ht="17.25" thickTop="1" thickBot="1" x14ac:dyDescent="0.3">
      <c r="B58" s="71" t="s">
        <v>130</v>
      </c>
      <c r="C58" s="72">
        <v>1.1000000000000001</v>
      </c>
      <c r="D58" s="72">
        <v>2.2200000000000002</v>
      </c>
      <c r="E58" s="72">
        <v>7.5</v>
      </c>
      <c r="F58" s="72">
        <v>221</v>
      </c>
      <c r="G58" s="72" t="s">
        <v>122</v>
      </c>
      <c r="H58" s="72" t="s">
        <v>180</v>
      </c>
    </row>
    <row r="59" spans="2:13" ht="17.25" thickTop="1" thickBot="1" x14ac:dyDescent="0.3">
      <c r="B59" s="143"/>
      <c r="C59" s="144"/>
      <c r="D59" s="144"/>
      <c r="E59" s="144"/>
      <c r="F59" s="144"/>
      <c r="G59" s="144"/>
      <c r="H59" s="144"/>
    </row>
    <row r="60" spans="2:13" ht="17.25" thickTop="1" thickBot="1" x14ac:dyDescent="0.3">
      <c r="B60" s="143"/>
      <c r="C60" s="144"/>
      <c r="D60" s="144"/>
      <c r="E60" s="144"/>
      <c r="F60" s="144"/>
      <c r="G60" s="144"/>
      <c r="H60" s="144"/>
    </row>
    <row r="61" spans="2:13" ht="17.25" thickTop="1" thickBot="1" x14ac:dyDescent="0.3">
      <c r="B61" s="143"/>
      <c r="C61" s="144"/>
      <c r="D61" s="144"/>
      <c r="E61" s="144"/>
      <c r="F61" s="144"/>
      <c r="G61" s="144"/>
      <c r="H61" s="144"/>
    </row>
    <row r="62" spans="2:13" ht="17.25" thickTop="1" thickBot="1" x14ac:dyDescent="0.3">
      <c r="B62" s="143"/>
      <c r="C62" s="144"/>
      <c r="D62" s="144"/>
      <c r="E62" s="144"/>
      <c r="F62" s="144"/>
      <c r="G62" s="144"/>
      <c r="H62" s="144"/>
    </row>
    <row r="63" spans="2:13" ht="17.25" thickTop="1" thickBot="1" x14ac:dyDescent="0.3">
      <c r="B63" s="143"/>
      <c r="C63" s="144"/>
      <c r="D63" s="144"/>
      <c r="E63" s="144"/>
      <c r="F63" s="144"/>
      <c r="G63" s="144"/>
      <c r="H63" s="144"/>
    </row>
    <row r="64" spans="2:13" ht="16.5" customHeight="1" thickTop="1" x14ac:dyDescent="0.25">
      <c r="B64" s="9"/>
      <c r="C64" s="9"/>
      <c r="D64" s="9"/>
      <c r="E64" s="9"/>
      <c r="F64" s="9"/>
      <c r="G64" s="9"/>
      <c r="H64" s="9"/>
      <c r="J64" s="179" t="s">
        <v>131</v>
      </c>
      <c r="K64" s="179"/>
      <c r="L64" s="179"/>
      <c r="M64" s="179"/>
    </row>
    <row r="65" spans="2:13" ht="15" x14ac:dyDescent="0.25">
      <c r="B65" s="9"/>
      <c r="C65" s="9"/>
      <c r="D65" s="9"/>
      <c r="E65" s="9"/>
      <c r="F65" s="9"/>
      <c r="G65" s="9"/>
      <c r="H65" s="9"/>
    </row>
    <row r="66" spans="2:13" x14ac:dyDescent="0.25">
      <c r="B66" s="171" t="s">
        <v>131</v>
      </c>
      <c r="C66" s="171"/>
      <c r="D66" s="171"/>
      <c r="E66" s="171"/>
      <c r="F66" s="171"/>
      <c r="G66" s="171"/>
      <c r="H66" s="171"/>
      <c r="J66" s="73" t="s">
        <v>132</v>
      </c>
      <c r="K66" s="74" t="s">
        <v>178</v>
      </c>
      <c r="L66" s="74" t="s">
        <v>179</v>
      </c>
      <c r="M66" s="74" t="s">
        <v>180</v>
      </c>
    </row>
    <row r="67" spans="2:13" ht="17.25" customHeight="1" thickBot="1" x14ac:dyDescent="0.3">
      <c r="B67" s="9"/>
      <c r="C67" s="9"/>
      <c r="D67" s="9"/>
      <c r="E67" s="9"/>
      <c r="F67" s="9"/>
      <c r="G67" s="9"/>
      <c r="H67" s="9"/>
      <c r="J67" s="75" t="s">
        <v>133</v>
      </c>
      <c r="K67" s="112">
        <v>0.8</v>
      </c>
      <c r="L67" s="76">
        <v>0.8</v>
      </c>
      <c r="M67" s="113">
        <v>0.8</v>
      </c>
    </row>
    <row r="68" spans="2:13" ht="17.25" customHeight="1" thickTop="1" thickBot="1" x14ac:dyDescent="0.3">
      <c r="B68" s="11" t="s">
        <v>132</v>
      </c>
      <c r="C68" s="11" t="s">
        <v>178</v>
      </c>
      <c r="D68" s="11" t="s">
        <v>179</v>
      </c>
      <c r="E68" s="11" t="s">
        <v>180</v>
      </c>
      <c r="F68" s="9"/>
      <c r="G68" s="9"/>
      <c r="H68" s="9"/>
      <c r="J68" s="77" t="s">
        <v>97</v>
      </c>
      <c r="K68" s="114">
        <v>0.93</v>
      </c>
      <c r="L68" s="115">
        <v>0.87</v>
      </c>
      <c r="M68" s="116">
        <v>1.53</v>
      </c>
    </row>
    <row r="69" spans="2:13" ht="17.25" customHeight="1" thickTop="1" thickBot="1" x14ac:dyDescent="0.3">
      <c r="B69" s="72" t="s">
        <v>97</v>
      </c>
      <c r="C69" s="72">
        <v>0.93</v>
      </c>
      <c r="D69" s="72">
        <v>0.87</v>
      </c>
      <c r="E69" s="72">
        <v>1.53</v>
      </c>
      <c r="F69" s="9"/>
      <c r="G69" s="9"/>
      <c r="H69" s="9"/>
      <c r="J69" s="78" t="s">
        <v>134</v>
      </c>
      <c r="K69" s="117">
        <v>0.2</v>
      </c>
      <c r="L69" s="79">
        <v>0.2</v>
      </c>
      <c r="M69" s="118">
        <v>0.2</v>
      </c>
    </row>
    <row r="70" spans="2:13" ht="17.25" customHeight="1" thickTop="1" thickBot="1" x14ac:dyDescent="0.3">
      <c r="B70" s="72" t="s">
        <v>135</v>
      </c>
      <c r="C70" s="72">
        <v>3.02</v>
      </c>
      <c r="D70" s="72">
        <v>2.66</v>
      </c>
      <c r="E70" s="72">
        <v>2.41</v>
      </c>
      <c r="F70" s="9"/>
      <c r="G70" s="9"/>
      <c r="H70" s="9"/>
      <c r="J70" s="80" t="s">
        <v>133</v>
      </c>
      <c r="K70" s="112">
        <v>5</v>
      </c>
      <c r="L70" s="76">
        <v>5</v>
      </c>
      <c r="M70" s="113">
        <v>5</v>
      </c>
    </row>
    <row r="71" spans="2:13" ht="17.25" customHeight="1" thickTop="1" thickBot="1" x14ac:dyDescent="0.3">
      <c r="B71" s="72" t="s">
        <v>136</v>
      </c>
      <c r="C71" s="72">
        <v>7.3</v>
      </c>
      <c r="D71" s="72">
        <v>7.3</v>
      </c>
      <c r="E71" s="72">
        <v>7.2</v>
      </c>
      <c r="F71" s="9"/>
      <c r="G71" s="9"/>
      <c r="H71" s="9"/>
      <c r="J71" s="81" t="s">
        <v>137</v>
      </c>
      <c r="K71" s="119">
        <v>3.02</v>
      </c>
      <c r="L71" s="120">
        <v>2.66</v>
      </c>
      <c r="M71" s="121">
        <v>2.41</v>
      </c>
    </row>
    <row r="72" spans="2:13" ht="17.25" customHeight="1" thickTop="1" thickBot="1" x14ac:dyDescent="0.3">
      <c r="B72" s="72" t="s">
        <v>138</v>
      </c>
      <c r="C72" s="72">
        <v>68</v>
      </c>
      <c r="D72" s="72">
        <v>68</v>
      </c>
      <c r="E72" s="72">
        <v>51</v>
      </c>
      <c r="F72" s="9"/>
      <c r="G72" s="9"/>
      <c r="H72" s="9"/>
      <c r="J72" s="82" t="s">
        <v>134</v>
      </c>
      <c r="K72" s="117">
        <v>0</v>
      </c>
      <c r="L72" s="79">
        <v>0</v>
      </c>
      <c r="M72" s="118">
        <v>0</v>
      </c>
    </row>
    <row r="73" spans="2:13" ht="21" customHeight="1" thickTop="1" thickBot="1" x14ac:dyDescent="0.3">
      <c r="B73" s="9"/>
      <c r="C73" s="9"/>
      <c r="D73" s="9"/>
      <c r="E73" s="9"/>
      <c r="F73" s="9"/>
      <c r="G73" s="9"/>
      <c r="H73" s="9"/>
      <c r="J73" s="83" t="s">
        <v>133</v>
      </c>
      <c r="K73" s="122">
        <v>8.5</v>
      </c>
      <c r="L73" s="84">
        <v>8.5</v>
      </c>
      <c r="M73" s="123">
        <v>8.5</v>
      </c>
    </row>
    <row r="74" spans="2:13" ht="17.25" customHeight="1" thickTop="1" thickBot="1" x14ac:dyDescent="0.3">
      <c r="B74" s="9"/>
      <c r="C74" s="9"/>
      <c r="D74" s="9"/>
      <c r="E74" s="9"/>
      <c r="F74" s="9"/>
      <c r="G74" s="9"/>
      <c r="H74" s="9"/>
      <c r="I74" s="85"/>
      <c r="J74" s="86" t="s">
        <v>136</v>
      </c>
      <c r="K74" s="142">
        <v>7.3</v>
      </c>
      <c r="L74" s="124">
        <v>7.3</v>
      </c>
      <c r="M74" s="125">
        <v>7.2</v>
      </c>
    </row>
    <row r="75" spans="2:13" ht="17.25" customHeight="1" thickTop="1" thickBot="1" x14ac:dyDescent="0.3">
      <c r="B75" s="9"/>
      <c r="C75" s="9"/>
      <c r="D75" s="9"/>
      <c r="E75" s="9"/>
      <c r="F75" s="9"/>
      <c r="G75" s="9"/>
      <c r="H75" s="9"/>
      <c r="I75" s="85"/>
      <c r="J75" s="87" t="s">
        <v>134</v>
      </c>
      <c r="K75" s="126">
        <v>6.5</v>
      </c>
      <c r="L75" s="127">
        <v>6.5</v>
      </c>
      <c r="M75" s="128">
        <v>6.5</v>
      </c>
    </row>
    <row r="76" spans="2:13" ht="17.25" customHeight="1" thickTop="1" thickBot="1" x14ac:dyDescent="0.3">
      <c r="B76" s="9"/>
      <c r="C76" s="9"/>
      <c r="D76" s="9"/>
      <c r="E76" s="9"/>
      <c r="F76" s="9"/>
      <c r="G76" s="9"/>
      <c r="H76" s="9"/>
      <c r="I76" s="85"/>
      <c r="J76" s="88" t="s">
        <v>133</v>
      </c>
      <c r="K76" s="122">
        <v>500</v>
      </c>
      <c r="L76" s="84">
        <v>500</v>
      </c>
      <c r="M76" s="123">
        <v>500</v>
      </c>
    </row>
    <row r="77" spans="2:13" ht="17.25" customHeight="1" thickTop="1" thickBot="1" x14ac:dyDescent="0.3">
      <c r="B77" s="9"/>
      <c r="C77" s="9"/>
      <c r="D77" s="9"/>
      <c r="E77" s="9"/>
      <c r="F77" s="9"/>
      <c r="G77" s="9"/>
      <c r="H77" s="9"/>
      <c r="I77" s="89"/>
      <c r="J77" s="90" t="s">
        <v>139</v>
      </c>
      <c r="K77" s="139">
        <v>68</v>
      </c>
      <c r="L77" s="140">
        <v>68</v>
      </c>
      <c r="M77" s="141">
        <v>51</v>
      </c>
    </row>
    <row r="78" spans="2:13" ht="17.25" thickTop="1" thickBot="1" x14ac:dyDescent="0.3">
      <c r="B78" s="65"/>
      <c r="C78" s="91"/>
      <c r="D78" s="62"/>
      <c r="E78" s="61"/>
      <c r="F78" s="62"/>
      <c r="G78" s="63"/>
      <c r="H78" s="64"/>
      <c r="J78" s="92" t="s">
        <v>134</v>
      </c>
      <c r="K78" s="129">
        <v>50</v>
      </c>
      <c r="L78" s="93">
        <v>50</v>
      </c>
      <c r="M78" s="130">
        <v>50</v>
      </c>
    </row>
    <row r="79" spans="2:13" ht="19.5" customHeight="1" thickTop="1" thickBot="1" x14ac:dyDescent="0.3">
      <c r="B79" s="172" t="s">
        <v>140</v>
      </c>
      <c r="C79" s="173"/>
      <c r="D79" s="173"/>
      <c r="E79" s="173"/>
      <c r="F79" s="173"/>
      <c r="G79" s="173"/>
      <c r="H79" s="173"/>
    </row>
    <row r="80" spans="2:13" ht="17.25" thickTop="1" thickBot="1" x14ac:dyDescent="0.3">
      <c r="B80" s="65"/>
      <c r="C80" s="62"/>
      <c r="D80" s="62"/>
      <c r="E80" s="61"/>
      <c r="F80" s="62"/>
      <c r="G80" s="63"/>
      <c r="H80" s="64"/>
    </row>
    <row r="81" spans="2:10" ht="17.25" thickTop="1" thickBot="1" x14ac:dyDescent="0.3">
      <c r="B81" s="11" t="s">
        <v>132</v>
      </c>
      <c r="C81" s="11" t="s">
        <v>178</v>
      </c>
      <c r="D81" s="11" t="s">
        <v>179</v>
      </c>
      <c r="E81" s="11" t="s">
        <v>180</v>
      </c>
      <c r="F81" s="9"/>
      <c r="G81" s="9"/>
      <c r="H81" s="9"/>
    </row>
    <row r="82" spans="2:10" ht="17.25" thickTop="1" thickBot="1" x14ac:dyDescent="0.3">
      <c r="B82" s="72" t="s">
        <v>97</v>
      </c>
      <c r="C82" s="72">
        <f>AVERAGE(C8:C24)</f>
        <v>0.80941176470588228</v>
      </c>
      <c r="D82" s="72">
        <f>AVERAGE(C25:C40)</f>
        <v>0.98062499999999997</v>
      </c>
      <c r="E82" s="72">
        <f>AVERAGE(C41:C58)</f>
        <v>1.0183333333333333</v>
      </c>
      <c r="F82" s="94"/>
      <c r="G82" s="9"/>
      <c r="H82" s="9"/>
    </row>
    <row r="83" spans="2:10" ht="17.25" thickTop="1" thickBot="1" x14ac:dyDescent="0.3">
      <c r="B83" s="72" t="s">
        <v>135</v>
      </c>
      <c r="C83" s="72">
        <f>AVERAGE(D8:D24)</f>
        <v>1.7505882352941178</v>
      </c>
      <c r="D83" s="72">
        <f>AVERAGE(D25:D40)</f>
        <v>1.4625000000000001</v>
      </c>
      <c r="E83" s="72">
        <f>AVERAGE(D41:D58)</f>
        <v>1.9216666666666669</v>
      </c>
      <c r="F83" s="9"/>
      <c r="G83" s="9"/>
      <c r="H83" s="9"/>
    </row>
    <row r="84" spans="2:10" ht="17.25" thickTop="1" thickBot="1" x14ac:dyDescent="0.3">
      <c r="B84" s="72" t="s">
        <v>136</v>
      </c>
      <c r="C84" s="72">
        <f>AVERAGE(E8:E24)</f>
        <v>7.4117647058823541</v>
      </c>
      <c r="D84" s="72">
        <f>AVERAGE(E25:E40)</f>
        <v>7.4624999999999995</v>
      </c>
      <c r="E84" s="72">
        <f>AVERAGE(E41:E58)</f>
        <v>7.5</v>
      </c>
      <c r="F84" s="9"/>
      <c r="G84" s="9"/>
      <c r="H84" s="9"/>
    </row>
    <row r="85" spans="2:10" ht="17.25" thickTop="1" thickBot="1" x14ac:dyDescent="0.3">
      <c r="B85" s="72" t="s">
        <v>138</v>
      </c>
      <c r="C85" s="72">
        <f>AVERAGE(F8:F24)</f>
        <v>223.35294117647058</v>
      </c>
      <c r="D85" s="72">
        <f>AVERAGE(F25:F40)</f>
        <v>226.75</v>
      </c>
      <c r="E85" s="72">
        <f>AVERAGE(F41:F58)</f>
        <v>183.66666666666666</v>
      </c>
      <c r="F85" s="9"/>
      <c r="G85" s="9"/>
      <c r="H85" s="9"/>
    </row>
    <row r="86" spans="2:10" thickTop="1" x14ac:dyDescent="0.25">
      <c r="B86" s="9"/>
      <c r="C86" s="9"/>
      <c r="D86" s="9"/>
      <c r="E86" s="9"/>
      <c r="F86" s="9"/>
      <c r="G86" s="9"/>
      <c r="H86" s="9"/>
    </row>
    <row r="87" spans="2:10" ht="15" x14ac:dyDescent="0.25">
      <c r="B87" s="9"/>
      <c r="C87" s="9"/>
      <c r="D87" s="9"/>
      <c r="E87" s="9"/>
      <c r="F87" s="9"/>
      <c r="G87" s="9"/>
      <c r="H87" s="9"/>
      <c r="J87" s="94"/>
    </row>
    <row r="88" spans="2:10" ht="15" x14ac:dyDescent="0.25">
      <c r="B88" s="9"/>
      <c r="C88" s="9"/>
      <c r="D88" s="9"/>
      <c r="E88" s="9"/>
      <c r="F88" s="9"/>
      <c r="G88" s="9"/>
      <c r="H88" s="9"/>
    </row>
    <row r="89" spans="2:10" ht="15" x14ac:dyDescent="0.25">
      <c r="B89" s="9"/>
      <c r="C89" s="9"/>
      <c r="D89" s="9"/>
      <c r="E89" s="9"/>
      <c r="F89" s="9"/>
      <c r="G89" s="9"/>
      <c r="H89" s="9"/>
    </row>
    <row r="90" spans="2:10" ht="15" x14ac:dyDescent="0.25">
      <c r="B90" s="9"/>
      <c r="C90" s="9"/>
      <c r="D90" s="9"/>
      <c r="E90" s="9"/>
      <c r="F90" s="9"/>
      <c r="G90" s="9"/>
      <c r="H90" s="9"/>
    </row>
    <row r="91" spans="2:10" thickBot="1" x14ac:dyDescent="0.3">
      <c r="B91" s="9"/>
      <c r="C91" s="9"/>
      <c r="D91" s="9"/>
      <c r="E91" s="9"/>
      <c r="F91" s="9"/>
      <c r="G91" s="9"/>
      <c r="H91" s="9"/>
    </row>
    <row r="92" spans="2:10" ht="17.25" thickTop="1" thickBot="1" x14ac:dyDescent="0.3">
      <c r="B92" s="9"/>
      <c r="C92" s="9"/>
      <c r="D92" s="9"/>
      <c r="E92" s="9"/>
      <c r="F92" s="62"/>
      <c r="G92" s="63"/>
      <c r="H92" s="64"/>
    </row>
    <row r="93" spans="2:10" ht="17.25" thickTop="1" thickBot="1" x14ac:dyDescent="0.3">
      <c r="B93" s="65"/>
      <c r="C93" s="62"/>
      <c r="D93" s="62"/>
      <c r="E93" s="61"/>
      <c r="F93" s="62"/>
      <c r="G93" s="63"/>
      <c r="H93" s="64"/>
    </row>
    <row r="94" spans="2:10" ht="17.25" thickTop="1" thickBot="1" x14ac:dyDescent="0.3">
      <c r="B94" s="65"/>
      <c r="C94" s="62"/>
      <c r="D94" s="62"/>
      <c r="E94" s="61"/>
      <c r="F94" s="62"/>
      <c r="G94" s="63"/>
      <c r="H94" s="64"/>
    </row>
    <row r="95" spans="2:10" ht="18.75" customHeight="1" thickTop="1" thickBot="1" x14ac:dyDescent="0.3">
      <c r="B95" s="174" t="s">
        <v>141</v>
      </c>
      <c r="C95" s="175"/>
      <c r="D95" s="175"/>
      <c r="E95" s="175"/>
      <c r="F95" s="175"/>
      <c r="G95" s="175"/>
      <c r="H95" s="175"/>
    </row>
    <row r="96" spans="2:10" ht="17.25" thickTop="1" thickBot="1" x14ac:dyDescent="0.3">
      <c r="B96" s="65"/>
      <c r="C96" s="62"/>
      <c r="D96" s="62"/>
      <c r="E96" s="61"/>
      <c r="F96" s="62"/>
      <c r="G96" s="63"/>
      <c r="H96" s="64"/>
    </row>
    <row r="97" spans="2:8" ht="17.25" thickTop="1" thickBot="1" x14ac:dyDescent="0.3">
      <c r="B97" s="65"/>
      <c r="C97" s="62"/>
      <c r="D97" s="62"/>
      <c r="E97" s="61"/>
      <c r="F97" s="62"/>
      <c r="G97" s="63"/>
      <c r="H97" s="64"/>
    </row>
    <row r="98" spans="2:8" ht="17.25" thickTop="1" thickBot="1" x14ac:dyDescent="0.3">
      <c r="B98" s="65"/>
      <c r="C98" s="62"/>
      <c r="D98" s="62"/>
      <c r="E98" s="61"/>
      <c r="F98" s="62"/>
      <c r="G98" s="63"/>
      <c r="H98" s="64"/>
    </row>
    <row r="99" spans="2:8" ht="17.25" thickTop="1" thickBot="1" x14ac:dyDescent="0.3">
      <c r="B99" s="65"/>
      <c r="C99" s="62"/>
      <c r="D99" s="62"/>
      <c r="E99" s="61"/>
      <c r="F99" s="62"/>
      <c r="G99" s="63"/>
      <c r="H99" s="64"/>
    </row>
    <row r="100" spans="2:8" ht="17.25" thickTop="1" thickBot="1" x14ac:dyDescent="0.3">
      <c r="B100" s="65"/>
      <c r="C100" s="62"/>
      <c r="D100" s="62"/>
      <c r="E100" s="61"/>
      <c r="F100" s="62"/>
      <c r="G100" s="63"/>
      <c r="H100" s="64"/>
    </row>
    <row r="101" spans="2:8" ht="17.25" thickTop="1" thickBot="1" x14ac:dyDescent="0.3">
      <c r="B101" s="65"/>
      <c r="C101" s="62"/>
      <c r="D101" s="62"/>
      <c r="E101" s="61"/>
      <c r="F101" s="62"/>
      <c r="G101" s="63"/>
      <c r="H101" s="64"/>
    </row>
    <row r="102" spans="2:8" ht="17.25" thickTop="1" thickBot="1" x14ac:dyDescent="0.3">
      <c r="B102" s="65"/>
      <c r="C102" s="62"/>
      <c r="D102" s="62"/>
      <c r="E102" s="61"/>
      <c r="F102" s="62"/>
      <c r="G102" s="63"/>
      <c r="H102" s="64"/>
    </row>
    <row r="103" spans="2:8" ht="17.25" thickTop="1" thickBot="1" x14ac:dyDescent="0.3">
      <c r="B103" s="65"/>
      <c r="C103" s="62"/>
      <c r="D103" s="62"/>
      <c r="E103" s="61"/>
      <c r="F103" s="62"/>
      <c r="G103" s="63"/>
      <c r="H103" s="64"/>
    </row>
    <row r="104" spans="2:8" ht="17.25" thickTop="1" thickBot="1" x14ac:dyDescent="0.3">
      <c r="B104" s="65"/>
      <c r="C104" s="62"/>
      <c r="D104" s="62"/>
      <c r="E104" s="61"/>
      <c r="F104" s="62"/>
      <c r="G104" s="63"/>
      <c r="H104" s="64"/>
    </row>
    <row r="105" spans="2:8" ht="17.25" thickTop="1" thickBot="1" x14ac:dyDescent="0.3">
      <c r="B105" s="65"/>
      <c r="C105" s="62"/>
      <c r="D105" s="62"/>
      <c r="E105" s="61"/>
      <c r="F105" s="62"/>
      <c r="G105" s="63"/>
      <c r="H105" s="64"/>
    </row>
    <row r="106" spans="2:8" ht="17.25" thickTop="1" thickBot="1" x14ac:dyDescent="0.3">
      <c r="B106" s="65"/>
      <c r="C106" s="62"/>
      <c r="D106" s="62"/>
      <c r="E106" s="61"/>
      <c r="F106" s="62"/>
      <c r="G106" s="63"/>
      <c r="H106" s="64"/>
    </row>
    <row r="107" spans="2:8" ht="17.25" thickTop="1" thickBot="1" x14ac:dyDescent="0.3">
      <c r="B107" s="65"/>
      <c r="C107" s="62"/>
      <c r="D107" s="62"/>
      <c r="E107" s="61"/>
      <c r="F107" s="62"/>
      <c r="G107" s="63"/>
      <c r="H107" s="64"/>
    </row>
    <row r="108" spans="2:8" ht="17.25" thickTop="1" thickBot="1" x14ac:dyDescent="0.3">
      <c r="B108" s="65"/>
      <c r="C108" s="62"/>
      <c r="D108" s="62"/>
      <c r="E108" s="61"/>
      <c r="F108" s="62"/>
      <c r="G108" s="63"/>
      <c r="H108" s="64"/>
    </row>
    <row r="109" spans="2:8" ht="17.25" thickTop="1" thickBot="1" x14ac:dyDescent="0.3">
      <c r="B109" s="65"/>
      <c r="C109" s="62"/>
      <c r="D109" s="62"/>
      <c r="E109" s="61"/>
      <c r="F109" s="62"/>
      <c r="G109" s="63"/>
      <c r="H109" s="64"/>
    </row>
    <row r="110" spans="2:8" ht="17.25" thickTop="1" thickBot="1" x14ac:dyDescent="0.3">
      <c r="B110" s="65"/>
      <c r="C110" s="62"/>
      <c r="D110" s="62"/>
      <c r="E110" s="61"/>
      <c r="F110" s="62"/>
      <c r="G110" s="63"/>
      <c r="H110" s="64"/>
    </row>
    <row r="111" spans="2:8" ht="17.25" thickTop="1" thickBot="1" x14ac:dyDescent="0.3">
      <c r="B111" s="65"/>
      <c r="C111" s="62"/>
      <c r="D111" s="62"/>
      <c r="E111" s="61"/>
      <c r="F111" s="62"/>
      <c r="G111" s="63"/>
      <c r="H111" s="64"/>
    </row>
    <row r="112" spans="2:8" ht="17.25" thickTop="1" thickBot="1" x14ac:dyDescent="0.3">
      <c r="B112" s="65"/>
      <c r="C112" s="62"/>
      <c r="D112" s="62"/>
      <c r="E112" s="61"/>
      <c r="F112" s="62"/>
      <c r="G112" s="63"/>
      <c r="H112" s="64"/>
    </row>
    <row r="113" spans="2:8" ht="17.25" thickTop="1" thickBot="1" x14ac:dyDescent="0.3">
      <c r="B113" s="65"/>
      <c r="C113" s="62"/>
      <c r="D113" s="62"/>
      <c r="E113" s="61"/>
      <c r="F113" s="62"/>
      <c r="G113" s="63"/>
      <c r="H113" s="64"/>
    </row>
    <row r="114" spans="2:8" ht="17.25" thickTop="1" thickBot="1" x14ac:dyDescent="0.3">
      <c r="B114" s="65"/>
      <c r="C114" s="62"/>
      <c r="D114" s="62"/>
      <c r="E114" s="61"/>
      <c r="F114" s="62"/>
      <c r="G114" s="63"/>
      <c r="H114" s="64"/>
    </row>
    <row r="115" spans="2:8" ht="17.25" thickTop="1" thickBot="1" x14ac:dyDescent="0.3">
      <c r="B115" s="65"/>
      <c r="C115" s="62"/>
      <c r="D115" s="62"/>
      <c r="E115" s="61"/>
      <c r="F115" s="62"/>
      <c r="G115" s="63"/>
      <c r="H115" s="64"/>
    </row>
    <row r="116" spans="2:8" ht="17.25" thickTop="1" thickBot="1" x14ac:dyDescent="0.3">
      <c r="B116" s="65"/>
      <c r="C116" s="62"/>
      <c r="D116" s="62"/>
      <c r="E116" s="61"/>
      <c r="F116" s="62"/>
      <c r="G116" s="63"/>
      <c r="H116" s="64"/>
    </row>
    <row r="117" spans="2:8" ht="17.25" thickTop="1" thickBot="1" x14ac:dyDescent="0.3">
      <c r="B117" s="65"/>
      <c r="C117" s="62"/>
      <c r="D117" s="62"/>
      <c r="E117" s="61"/>
      <c r="F117" s="62"/>
      <c r="G117" s="63"/>
      <c r="H117" s="64"/>
    </row>
    <row r="118" spans="2:8" ht="17.25" thickTop="1" thickBot="1" x14ac:dyDescent="0.3">
      <c r="B118" s="65"/>
      <c r="C118" s="62"/>
      <c r="D118" s="62"/>
      <c r="E118" s="61"/>
      <c r="F118" s="62"/>
      <c r="G118" s="63"/>
      <c r="H118" s="64"/>
    </row>
    <row r="119" spans="2:8" ht="17.25" thickTop="1" thickBot="1" x14ac:dyDescent="0.3">
      <c r="B119" s="65"/>
      <c r="C119" s="62"/>
      <c r="D119" s="62"/>
      <c r="E119" s="61"/>
      <c r="F119" s="62"/>
      <c r="G119" s="63"/>
      <c r="H119" s="64"/>
    </row>
    <row r="120" spans="2:8" ht="17.25" thickTop="1" thickBot="1" x14ac:dyDescent="0.3">
      <c r="B120" s="65"/>
      <c r="C120" s="62"/>
      <c r="D120" s="62"/>
      <c r="E120" s="61"/>
      <c r="F120" s="62"/>
      <c r="G120" s="63"/>
      <c r="H120" s="64"/>
    </row>
    <row r="121" spans="2:8" ht="17.25" thickTop="1" thickBot="1" x14ac:dyDescent="0.3">
      <c r="B121" s="65"/>
      <c r="C121" s="62"/>
      <c r="D121" s="62"/>
      <c r="E121" s="61"/>
      <c r="F121" s="62"/>
      <c r="G121" s="63"/>
      <c r="H121" s="64"/>
    </row>
    <row r="122" spans="2:8" ht="17.25" thickTop="1" thickBot="1" x14ac:dyDescent="0.3">
      <c r="B122" s="65"/>
      <c r="C122" s="62"/>
      <c r="D122" s="62"/>
      <c r="E122" s="61"/>
      <c r="F122" s="62"/>
      <c r="G122" s="63"/>
      <c r="H122" s="64"/>
    </row>
    <row r="123" spans="2:8" ht="17.25" thickTop="1" thickBot="1" x14ac:dyDescent="0.3">
      <c r="B123" s="65"/>
      <c r="C123" s="62"/>
      <c r="D123" s="62"/>
      <c r="E123" s="61"/>
      <c r="F123" s="62"/>
      <c r="G123" s="63"/>
      <c r="H123" s="64"/>
    </row>
    <row r="124" spans="2:8" ht="17.25" thickTop="1" thickBot="1" x14ac:dyDescent="0.3">
      <c r="B124" s="65"/>
      <c r="C124" s="62"/>
      <c r="D124" s="62"/>
      <c r="E124" s="61"/>
      <c r="F124" s="62"/>
      <c r="G124" s="63"/>
      <c r="H124" s="64"/>
    </row>
    <row r="125" spans="2:8" ht="17.25" thickTop="1" thickBot="1" x14ac:dyDescent="0.3">
      <c r="B125" s="65"/>
      <c r="C125" s="62"/>
      <c r="D125" s="62"/>
      <c r="E125" s="61"/>
      <c r="F125" s="62"/>
      <c r="G125" s="63"/>
      <c r="H125" s="64"/>
    </row>
    <row r="126" spans="2:8" ht="17.25" thickTop="1" thickBot="1" x14ac:dyDescent="0.3">
      <c r="B126" s="65"/>
      <c r="C126" s="62"/>
      <c r="D126" s="62"/>
      <c r="E126" s="61"/>
      <c r="F126" s="62"/>
      <c r="G126" s="63"/>
      <c r="H126" s="64"/>
    </row>
    <row r="127" spans="2:8" ht="17.25" thickTop="1" thickBot="1" x14ac:dyDescent="0.3">
      <c r="B127" s="65"/>
      <c r="C127" s="62"/>
      <c r="D127" s="62"/>
      <c r="E127" s="61"/>
      <c r="F127" s="62"/>
      <c r="G127" s="63"/>
      <c r="H127" s="64"/>
    </row>
    <row r="128" spans="2:8" ht="17.25" thickTop="1" thickBot="1" x14ac:dyDescent="0.3">
      <c r="B128" s="65"/>
      <c r="C128" s="62"/>
      <c r="D128" s="62"/>
      <c r="E128" s="61"/>
      <c r="F128" s="62"/>
      <c r="G128" s="63"/>
      <c r="H128" s="64"/>
    </row>
    <row r="129" spans="2:8" ht="17.25" thickTop="1" thickBot="1" x14ac:dyDescent="0.3">
      <c r="B129" s="65"/>
      <c r="C129" s="62"/>
      <c r="D129" s="62"/>
      <c r="E129" s="61"/>
      <c r="F129" s="62"/>
      <c r="G129" s="63"/>
      <c r="H129" s="64"/>
    </row>
    <row r="130" spans="2:8" ht="17.25" thickTop="1" thickBot="1" x14ac:dyDescent="0.3">
      <c r="B130" s="65"/>
      <c r="C130" s="62"/>
      <c r="D130" s="62"/>
      <c r="E130" s="61"/>
      <c r="F130" s="62"/>
      <c r="G130" s="63"/>
      <c r="H130" s="64"/>
    </row>
    <row r="131" spans="2:8" ht="17.25" thickTop="1" thickBot="1" x14ac:dyDescent="0.3">
      <c r="B131" s="65"/>
      <c r="C131" s="62"/>
      <c r="D131" s="62"/>
      <c r="E131" s="61"/>
      <c r="F131" s="62"/>
      <c r="G131" s="63"/>
      <c r="H131" s="64"/>
    </row>
    <row r="132" spans="2:8" ht="17.25" thickTop="1" thickBot="1" x14ac:dyDescent="0.3">
      <c r="B132" s="65"/>
      <c r="C132" s="62"/>
      <c r="D132" s="62"/>
      <c r="E132" s="61"/>
      <c r="F132" s="62"/>
      <c r="G132" s="63"/>
      <c r="H132" s="64"/>
    </row>
    <row r="133" spans="2:8" ht="17.25" thickTop="1" thickBot="1" x14ac:dyDescent="0.3">
      <c r="B133" s="65"/>
      <c r="C133" s="62"/>
      <c r="D133" s="62"/>
      <c r="E133" s="61"/>
      <c r="F133" s="62"/>
      <c r="G133" s="63"/>
      <c r="H133" s="64"/>
    </row>
    <row r="134" spans="2:8" ht="17.25" thickTop="1" thickBot="1" x14ac:dyDescent="0.3">
      <c r="B134" s="65"/>
      <c r="C134" s="62"/>
      <c r="D134" s="62"/>
      <c r="E134" s="61"/>
      <c r="F134" s="62"/>
      <c r="G134" s="63"/>
      <c r="H134" s="64"/>
    </row>
    <row r="135" spans="2:8" ht="17.25" thickTop="1" thickBot="1" x14ac:dyDescent="0.3">
      <c r="B135" s="95" t="s">
        <v>142</v>
      </c>
      <c r="C135" s="62"/>
      <c r="D135" s="62"/>
      <c r="E135" s="61"/>
      <c r="F135" s="62"/>
      <c r="G135" s="63"/>
      <c r="H135" s="64"/>
    </row>
    <row r="136" spans="2:8" ht="17.25" thickTop="1" thickBot="1" x14ac:dyDescent="0.3">
      <c r="B136" s="96" t="s">
        <v>143</v>
      </c>
      <c r="C136" s="62"/>
      <c r="D136" s="62"/>
      <c r="E136" s="61"/>
      <c r="F136" s="62"/>
      <c r="G136" s="63"/>
      <c r="H136" s="64"/>
    </row>
    <row r="137" spans="2:8" ht="17.25" thickTop="1" thickBot="1" x14ac:dyDescent="0.3">
      <c r="B137" s="96" t="s">
        <v>144</v>
      </c>
      <c r="C137" s="62"/>
      <c r="D137" s="62"/>
      <c r="E137" s="61"/>
      <c r="F137" s="62"/>
      <c r="G137" s="63"/>
      <c r="H137" s="64"/>
    </row>
    <row r="138" spans="2:8" ht="17.25" thickTop="1" thickBot="1" x14ac:dyDescent="0.3">
      <c r="B138" s="65"/>
      <c r="C138" s="62"/>
      <c r="D138" s="62"/>
      <c r="E138" s="61"/>
      <c r="F138" s="62"/>
      <c r="G138" s="63"/>
      <c r="H138" s="64"/>
    </row>
    <row r="139" spans="2:8" ht="17.25" thickTop="1" thickBot="1" x14ac:dyDescent="0.3">
      <c r="B139" s="65"/>
      <c r="C139" s="62"/>
      <c r="D139" s="62"/>
      <c r="E139" s="61"/>
      <c r="F139" s="62"/>
      <c r="G139" s="63"/>
      <c r="H139" s="64"/>
    </row>
    <row r="140" spans="2:8" ht="17.25" thickTop="1" thickBot="1" x14ac:dyDescent="0.3">
      <c r="B140" s="65"/>
      <c r="C140" s="62"/>
      <c r="D140" s="62"/>
      <c r="E140" s="61"/>
      <c r="F140" s="62"/>
      <c r="G140" s="63"/>
      <c r="H140" s="64"/>
    </row>
    <row r="141" spans="2:8" ht="16.5" thickTop="1" x14ac:dyDescent="0.25"/>
  </sheetData>
  <mergeCells count="8">
    <mergeCell ref="B66:H66"/>
    <mergeCell ref="B79:H79"/>
    <mergeCell ref="B95:H95"/>
    <mergeCell ref="J1:K1"/>
    <mergeCell ref="B3:H3"/>
    <mergeCell ref="B4:H4"/>
    <mergeCell ref="D5:E5"/>
    <mergeCell ref="J64:M64"/>
  </mergeCells>
  <phoneticPr fontId="33" type="noConversion"/>
  <pageMargins left="0.7" right="0.7" top="0.75" bottom="0.75" header="0.3" footer="0.3"/>
  <pageSetup scale="31" orientation="landscape" r:id="rId1"/>
  <rowBreaks count="1" manualBreakCount="1">
    <brk id="89" max="16383" man="1"/>
  </rowBreaks>
  <ignoredErrors>
    <ignoredError sqref="C82:C85 D82:D85 E82:E85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H49"/>
  <sheetViews>
    <sheetView tabSelected="1" view="pageBreakPreview" zoomScale="85" zoomScaleNormal="85" zoomScaleSheetLayoutView="85" workbookViewId="0">
      <selection activeCell="M11" sqref="M11"/>
    </sheetView>
  </sheetViews>
  <sheetFormatPr baseColWidth="10" defaultColWidth="11.42578125" defaultRowHeight="15.75" x14ac:dyDescent="0.25"/>
  <cols>
    <col min="1" max="1" width="6.28515625" style="24" customWidth="1"/>
    <col min="2" max="2" width="66.140625" style="24" customWidth="1"/>
    <col min="3" max="3" width="30.42578125" style="24" bestFit="1" customWidth="1"/>
    <col min="4" max="4" width="15.28515625" style="24" customWidth="1"/>
    <col min="5" max="5" width="19.28515625" style="24" customWidth="1"/>
    <col min="6" max="6" width="42.85546875" style="24" bestFit="1" customWidth="1"/>
    <col min="7" max="7" width="29.85546875" style="24" customWidth="1"/>
    <col min="8" max="8" width="15" style="24" customWidth="1"/>
    <col min="9" max="9" width="13.7109375" style="24" customWidth="1"/>
    <col min="10" max="13" width="11.42578125" style="24"/>
    <col min="14" max="14" width="15.28515625" style="24" customWidth="1"/>
    <col min="15" max="16384" width="11.42578125" style="24"/>
  </cols>
  <sheetData>
    <row r="3" spans="2:8" ht="20.25" x14ac:dyDescent="0.3">
      <c r="B3" s="180" t="s">
        <v>69</v>
      </c>
      <c r="C3" s="180"/>
      <c r="D3" s="180"/>
      <c r="E3" s="180"/>
      <c r="F3" s="180"/>
      <c r="G3" s="180"/>
      <c r="H3" s="180"/>
    </row>
    <row r="4" spans="2:8" ht="30" customHeight="1" thickBot="1" x14ac:dyDescent="0.35">
      <c r="D4" s="67" t="s">
        <v>182</v>
      </c>
      <c r="E4" s="67"/>
    </row>
    <row r="5" spans="2:8" ht="45" customHeight="1" thickTop="1" thickBot="1" x14ac:dyDescent="0.3">
      <c r="B5" s="1" t="s">
        <v>70</v>
      </c>
      <c r="C5" s="1" t="s">
        <v>71</v>
      </c>
      <c r="D5" s="1" t="s">
        <v>72</v>
      </c>
      <c r="E5" s="1" t="s">
        <v>73</v>
      </c>
      <c r="F5" s="46" t="s">
        <v>74</v>
      </c>
      <c r="G5" s="1" t="s">
        <v>75</v>
      </c>
      <c r="H5" s="1" t="s">
        <v>36</v>
      </c>
    </row>
    <row r="6" spans="2:8" ht="19.5" customHeight="1" thickTop="1" thickBot="1" x14ac:dyDescent="0.35">
      <c r="B6" s="47" t="s">
        <v>76</v>
      </c>
      <c r="C6" s="48">
        <v>44287</v>
      </c>
      <c r="D6" s="48">
        <v>44316</v>
      </c>
      <c r="E6" s="49">
        <v>8000</v>
      </c>
      <c r="F6" s="50" t="s">
        <v>77</v>
      </c>
      <c r="G6" s="51" t="s">
        <v>78</v>
      </c>
      <c r="H6" s="52" t="s">
        <v>178</v>
      </c>
    </row>
    <row r="7" spans="2:8" ht="19.5" customHeight="1" thickTop="1" thickBot="1" x14ac:dyDescent="0.35">
      <c r="B7" s="47" t="s">
        <v>76</v>
      </c>
      <c r="C7" s="48"/>
      <c r="D7" s="48"/>
      <c r="E7" s="49">
        <v>0</v>
      </c>
      <c r="F7" s="50" t="s">
        <v>79</v>
      </c>
      <c r="G7" s="51" t="s">
        <v>78</v>
      </c>
      <c r="H7" s="52" t="s">
        <v>178</v>
      </c>
    </row>
    <row r="8" spans="2:8" ht="19.5" customHeight="1" thickTop="1" thickBot="1" x14ac:dyDescent="0.35">
      <c r="B8" s="47" t="s">
        <v>76</v>
      </c>
      <c r="C8" s="48"/>
      <c r="D8" s="48"/>
      <c r="E8" s="49">
        <v>0</v>
      </c>
      <c r="F8" s="50" t="s">
        <v>80</v>
      </c>
      <c r="G8" s="51" t="s">
        <v>78</v>
      </c>
      <c r="H8" s="52" t="s">
        <v>178</v>
      </c>
    </row>
    <row r="9" spans="2:8" ht="19.5" customHeight="1" thickTop="1" thickBot="1" x14ac:dyDescent="0.35">
      <c r="B9" s="47" t="s">
        <v>81</v>
      </c>
      <c r="C9" s="50"/>
      <c r="D9" s="50"/>
      <c r="E9" s="53">
        <v>270</v>
      </c>
      <c r="F9" s="50" t="s">
        <v>82</v>
      </c>
      <c r="G9" s="54" t="s">
        <v>78</v>
      </c>
      <c r="H9" s="52" t="s">
        <v>178</v>
      </c>
    </row>
    <row r="10" spans="2:8" ht="19.5" customHeight="1" thickTop="1" thickBot="1" x14ac:dyDescent="0.35">
      <c r="B10" s="47" t="s">
        <v>83</v>
      </c>
      <c r="C10" s="48"/>
      <c r="D10" s="48"/>
      <c r="E10" s="49">
        <v>0</v>
      </c>
      <c r="F10" s="50" t="s">
        <v>84</v>
      </c>
      <c r="G10" s="54" t="s">
        <v>78</v>
      </c>
      <c r="H10" s="52" t="s">
        <v>178</v>
      </c>
    </row>
    <row r="11" spans="2:8" ht="19.5" customHeight="1" thickTop="1" thickBot="1" x14ac:dyDescent="0.35">
      <c r="B11" s="47" t="s">
        <v>85</v>
      </c>
      <c r="C11" s="48"/>
      <c r="D11" s="48"/>
      <c r="E11" s="49">
        <v>0</v>
      </c>
      <c r="F11" s="50" t="s">
        <v>84</v>
      </c>
      <c r="G11" s="54" t="s">
        <v>78</v>
      </c>
      <c r="H11" s="52" t="s">
        <v>178</v>
      </c>
    </row>
    <row r="12" spans="2:8" ht="19.5" customHeight="1" thickTop="1" thickBot="1" x14ac:dyDescent="0.35">
      <c r="B12" s="47" t="s">
        <v>86</v>
      </c>
      <c r="C12" s="48"/>
      <c r="D12" s="48"/>
      <c r="E12" s="49">
        <v>860</v>
      </c>
      <c r="F12" s="50" t="s">
        <v>84</v>
      </c>
      <c r="G12" s="54" t="s">
        <v>78</v>
      </c>
      <c r="H12" s="52" t="s">
        <v>178</v>
      </c>
    </row>
    <row r="13" spans="2:8" ht="19.5" customHeight="1" thickTop="1" thickBot="1" x14ac:dyDescent="0.35">
      <c r="B13" s="47" t="s">
        <v>87</v>
      </c>
      <c r="C13" s="48"/>
      <c r="D13" s="48"/>
      <c r="E13" s="49">
        <v>0</v>
      </c>
      <c r="F13" s="50" t="s">
        <v>84</v>
      </c>
      <c r="G13" s="54" t="s">
        <v>78</v>
      </c>
      <c r="H13" s="52" t="s">
        <v>178</v>
      </c>
    </row>
    <row r="14" spans="2:8" ht="19.5" customHeight="1" thickTop="1" thickBot="1" x14ac:dyDescent="0.35">
      <c r="B14" s="47" t="s">
        <v>76</v>
      </c>
      <c r="C14" s="48">
        <v>44319</v>
      </c>
      <c r="D14" s="48">
        <v>44347</v>
      </c>
      <c r="E14" s="55">
        <v>10000</v>
      </c>
      <c r="F14" s="50" t="s">
        <v>77</v>
      </c>
      <c r="G14" s="54" t="s">
        <v>78</v>
      </c>
      <c r="H14" s="52" t="s">
        <v>179</v>
      </c>
    </row>
    <row r="15" spans="2:8" ht="19.5" customHeight="1" thickTop="1" thickBot="1" x14ac:dyDescent="0.35">
      <c r="B15" s="47" t="s">
        <v>76</v>
      </c>
      <c r="C15" s="48"/>
      <c r="D15" s="48"/>
      <c r="E15" s="55">
        <v>384</v>
      </c>
      <c r="F15" s="50" t="s">
        <v>79</v>
      </c>
      <c r="G15" s="54" t="s">
        <v>78</v>
      </c>
      <c r="H15" s="52" t="s">
        <v>179</v>
      </c>
    </row>
    <row r="16" spans="2:8" ht="19.5" customHeight="1" thickTop="1" thickBot="1" x14ac:dyDescent="0.35">
      <c r="B16" s="47" t="s">
        <v>76</v>
      </c>
      <c r="C16" s="48"/>
      <c r="D16" s="48"/>
      <c r="E16" s="55">
        <v>2</v>
      </c>
      <c r="F16" s="50" t="s">
        <v>80</v>
      </c>
      <c r="G16" s="54" t="s">
        <v>78</v>
      </c>
      <c r="H16" s="52" t="s">
        <v>179</v>
      </c>
    </row>
    <row r="17" spans="2:8" ht="19.5" customHeight="1" thickTop="1" thickBot="1" x14ac:dyDescent="0.35">
      <c r="B17" s="47" t="s">
        <v>81</v>
      </c>
      <c r="C17" s="56"/>
      <c r="D17" s="56"/>
      <c r="E17" s="55">
        <v>340</v>
      </c>
      <c r="F17" s="50" t="s">
        <v>82</v>
      </c>
      <c r="G17" s="54" t="s">
        <v>78</v>
      </c>
      <c r="H17" s="52" t="s">
        <v>179</v>
      </c>
    </row>
    <row r="18" spans="2:8" ht="19.5" customHeight="1" thickTop="1" thickBot="1" x14ac:dyDescent="0.35">
      <c r="B18" s="47" t="s">
        <v>83</v>
      </c>
      <c r="C18" s="47"/>
      <c r="D18" s="47"/>
      <c r="E18" s="51">
        <v>310</v>
      </c>
      <c r="F18" s="50" t="s">
        <v>84</v>
      </c>
      <c r="G18" s="54" t="s">
        <v>78</v>
      </c>
      <c r="H18" s="52" t="s">
        <v>179</v>
      </c>
    </row>
    <row r="19" spans="2:8" ht="19.5" customHeight="1" thickTop="1" thickBot="1" x14ac:dyDescent="0.35">
      <c r="B19" s="47" t="s">
        <v>85</v>
      </c>
      <c r="C19" s="47"/>
      <c r="D19" s="47"/>
      <c r="E19" s="51">
        <v>20</v>
      </c>
      <c r="F19" s="50" t="s">
        <v>84</v>
      </c>
      <c r="G19" s="54" t="s">
        <v>78</v>
      </c>
      <c r="H19" s="52" t="s">
        <v>179</v>
      </c>
    </row>
    <row r="20" spans="2:8" ht="19.5" customHeight="1" thickTop="1" thickBot="1" x14ac:dyDescent="0.35">
      <c r="B20" s="47" t="s">
        <v>86</v>
      </c>
      <c r="C20" s="47"/>
      <c r="D20" s="47"/>
      <c r="E20" s="51">
        <v>70</v>
      </c>
      <c r="F20" s="50" t="s">
        <v>84</v>
      </c>
      <c r="G20" s="54" t="s">
        <v>78</v>
      </c>
      <c r="H20" s="52" t="s">
        <v>179</v>
      </c>
    </row>
    <row r="21" spans="2:8" ht="19.5" customHeight="1" thickTop="1" thickBot="1" x14ac:dyDescent="0.35">
      <c r="B21" s="47" t="s">
        <v>87</v>
      </c>
      <c r="C21" s="47"/>
      <c r="D21" s="47"/>
      <c r="E21" s="51">
        <v>90</v>
      </c>
      <c r="F21" s="50" t="s">
        <v>84</v>
      </c>
      <c r="G21" s="54" t="s">
        <v>78</v>
      </c>
      <c r="H21" s="52" t="s">
        <v>179</v>
      </c>
    </row>
    <row r="22" spans="2:8" ht="19.5" customHeight="1" thickTop="1" thickBot="1" x14ac:dyDescent="0.35">
      <c r="B22" s="47" t="s">
        <v>76</v>
      </c>
      <c r="C22" s="157">
        <v>44348</v>
      </c>
      <c r="D22" s="157">
        <v>44377</v>
      </c>
      <c r="E22" s="55">
        <v>12000</v>
      </c>
      <c r="F22" s="51" t="s">
        <v>77</v>
      </c>
      <c r="G22" s="51" t="s">
        <v>78</v>
      </c>
      <c r="H22" s="52" t="s">
        <v>180</v>
      </c>
    </row>
    <row r="23" spans="2:8" ht="19.5" customHeight="1" thickTop="1" thickBot="1" x14ac:dyDescent="0.35">
      <c r="B23" s="47" t="s">
        <v>76</v>
      </c>
      <c r="C23" s="47"/>
      <c r="D23" s="47"/>
      <c r="E23" s="55">
        <v>293</v>
      </c>
      <c r="F23" s="51" t="s">
        <v>79</v>
      </c>
      <c r="G23" s="51" t="s">
        <v>78</v>
      </c>
      <c r="H23" s="158" t="s">
        <v>180</v>
      </c>
    </row>
    <row r="24" spans="2:8" ht="19.5" customHeight="1" thickTop="1" thickBot="1" x14ac:dyDescent="0.35">
      <c r="B24" s="47" t="s">
        <v>76</v>
      </c>
      <c r="C24" s="47"/>
      <c r="D24" s="47"/>
      <c r="E24" s="55">
        <v>234</v>
      </c>
      <c r="F24" s="51" t="s">
        <v>80</v>
      </c>
      <c r="G24" s="51" t="s">
        <v>78</v>
      </c>
      <c r="H24" s="52" t="s">
        <v>180</v>
      </c>
    </row>
    <row r="25" spans="2:8" ht="19.5" customHeight="1" thickTop="1" thickBot="1" x14ac:dyDescent="0.35">
      <c r="B25" s="47" t="s">
        <v>81</v>
      </c>
      <c r="C25" s="47"/>
      <c r="D25" s="47"/>
      <c r="E25" s="55">
        <v>200</v>
      </c>
      <c r="F25" s="51" t="s">
        <v>82</v>
      </c>
      <c r="G25" s="51" t="s">
        <v>78</v>
      </c>
      <c r="H25" s="52" t="s">
        <v>180</v>
      </c>
    </row>
    <row r="26" spans="2:8" ht="19.5" customHeight="1" thickTop="1" thickBot="1" x14ac:dyDescent="0.35">
      <c r="B26" s="47" t="s">
        <v>83</v>
      </c>
      <c r="C26" s="47"/>
      <c r="D26" s="47"/>
      <c r="E26" s="55">
        <v>330</v>
      </c>
      <c r="F26" s="51" t="s">
        <v>84</v>
      </c>
      <c r="G26" s="51" t="s">
        <v>78</v>
      </c>
      <c r="H26" s="52" t="s">
        <v>180</v>
      </c>
    </row>
    <row r="27" spans="2:8" ht="19.5" customHeight="1" thickTop="1" thickBot="1" x14ac:dyDescent="0.35">
      <c r="B27" s="47" t="s">
        <v>85</v>
      </c>
      <c r="C27" s="47"/>
      <c r="D27" s="47"/>
      <c r="E27" s="55"/>
      <c r="F27" s="51" t="s">
        <v>84</v>
      </c>
      <c r="G27" s="51" t="s">
        <v>78</v>
      </c>
      <c r="H27" s="52" t="s">
        <v>180</v>
      </c>
    </row>
    <row r="28" spans="2:8" ht="19.5" customHeight="1" thickTop="1" thickBot="1" x14ac:dyDescent="0.35">
      <c r="B28" s="47" t="s">
        <v>86</v>
      </c>
      <c r="C28" s="47"/>
      <c r="D28" s="47"/>
      <c r="E28" s="55">
        <v>300</v>
      </c>
      <c r="F28" s="51" t="s">
        <v>84</v>
      </c>
      <c r="G28" s="51" t="s">
        <v>78</v>
      </c>
      <c r="H28" s="52" t="s">
        <v>180</v>
      </c>
    </row>
    <row r="29" spans="2:8" ht="19.5" customHeight="1" thickTop="1" thickBot="1" x14ac:dyDescent="0.35">
      <c r="B29" s="47" t="s">
        <v>87</v>
      </c>
      <c r="C29" s="47"/>
      <c r="D29" s="47"/>
      <c r="E29" s="55">
        <v>100</v>
      </c>
      <c r="F29" s="51" t="s">
        <v>84</v>
      </c>
      <c r="G29" s="51" t="s">
        <v>78</v>
      </c>
      <c r="H29" s="52" t="s">
        <v>180</v>
      </c>
    </row>
    <row r="30" spans="2:8" ht="19.5" customHeight="1" thickTop="1" x14ac:dyDescent="0.25">
      <c r="B30" s="57"/>
      <c r="C30" s="57"/>
      <c r="D30" s="57"/>
      <c r="E30" s="57"/>
      <c r="F30" s="57"/>
      <c r="G30" s="57"/>
      <c r="H30" s="57"/>
    </row>
    <row r="31" spans="2:8" s="9" customFormat="1" ht="19.5" thickBot="1" x14ac:dyDescent="0.3">
      <c r="B31" s="58" t="s">
        <v>70</v>
      </c>
      <c r="C31" s="58" t="s">
        <v>88</v>
      </c>
      <c r="D31" s="58" t="s">
        <v>178</v>
      </c>
      <c r="E31" s="58" t="s">
        <v>179</v>
      </c>
      <c r="F31" s="58" t="s">
        <v>180</v>
      </c>
    </row>
    <row r="32" spans="2:8" s="9" customFormat="1" ht="20.25" thickTop="1" thickBot="1" x14ac:dyDescent="0.35">
      <c r="B32" s="47" t="s">
        <v>76</v>
      </c>
      <c r="C32" s="50" t="s">
        <v>89</v>
      </c>
      <c r="D32" s="49">
        <v>8000</v>
      </c>
      <c r="E32" s="49">
        <v>10000</v>
      </c>
      <c r="F32" s="49">
        <v>12000</v>
      </c>
    </row>
    <row r="33" spans="2:8" s="9" customFormat="1" ht="23.25" customHeight="1" thickTop="1" thickBot="1" x14ac:dyDescent="0.35">
      <c r="B33" s="47" t="s">
        <v>76</v>
      </c>
      <c r="C33" s="50" t="s">
        <v>90</v>
      </c>
      <c r="D33" s="49">
        <v>0</v>
      </c>
      <c r="E33" s="49">
        <v>384</v>
      </c>
      <c r="F33" s="49">
        <v>293</v>
      </c>
    </row>
    <row r="34" spans="2:8" s="9" customFormat="1" ht="23.25" customHeight="1" thickTop="1" thickBot="1" x14ac:dyDescent="0.35">
      <c r="B34" s="47" t="s">
        <v>76</v>
      </c>
      <c r="C34" s="50" t="s">
        <v>91</v>
      </c>
      <c r="D34" s="49">
        <v>0</v>
      </c>
      <c r="E34" s="49">
        <v>2</v>
      </c>
      <c r="F34" s="49">
        <v>234</v>
      </c>
    </row>
    <row r="35" spans="2:8" s="9" customFormat="1" ht="20.25" thickTop="1" thickBot="1" x14ac:dyDescent="0.35">
      <c r="B35" s="47" t="s">
        <v>81</v>
      </c>
      <c r="C35" s="50" t="s">
        <v>92</v>
      </c>
      <c r="D35" s="49">
        <v>270</v>
      </c>
      <c r="E35" s="49">
        <v>340</v>
      </c>
      <c r="F35" s="49">
        <v>200</v>
      </c>
    </row>
    <row r="36" spans="2:8" s="9" customFormat="1" ht="21" customHeight="1" thickTop="1" thickBot="1" x14ac:dyDescent="0.35">
      <c r="B36" s="47" t="s">
        <v>81</v>
      </c>
      <c r="C36" s="50" t="s">
        <v>93</v>
      </c>
      <c r="D36" s="49">
        <v>860</v>
      </c>
      <c r="E36" s="49">
        <v>490</v>
      </c>
      <c r="F36" s="49">
        <v>730</v>
      </c>
    </row>
    <row r="37" spans="2:8" s="9" customFormat="1" ht="22.5" customHeight="1" thickTop="1" x14ac:dyDescent="0.25">
      <c r="B37" s="59"/>
      <c r="C37" s="137"/>
      <c r="D37" s="137"/>
      <c r="E37" s="137"/>
      <c r="F37" s="137"/>
    </row>
    <row r="38" spans="2:8" s="9" customFormat="1" ht="22.5" customHeight="1" x14ac:dyDescent="0.25">
      <c r="B38" s="59"/>
      <c r="C38" s="137"/>
      <c r="D38" s="137"/>
      <c r="E38" s="137"/>
      <c r="F38" s="137"/>
      <c r="H38" s="9">
        <v>0</v>
      </c>
    </row>
    <row r="39" spans="2:8" s="9" customFormat="1" x14ac:dyDescent="0.25">
      <c r="B39" s="26"/>
      <c r="C39" s="137"/>
      <c r="D39" s="137"/>
      <c r="E39" s="137"/>
      <c r="F39" s="137"/>
    </row>
    <row r="40" spans="2:8" s="9" customFormat="1" ht="15" customHeight="1" x14ac:dyDescent="0.25">
      <c r="C40" s="137"/>
      <c r="D40" s="137"/>
      <c r="E40" s="137"/>
      <c r="F40" s="137"/>
    </row>
    <row r="41" spans="2:8" s="9" customFormat="1" ht="15" customHeight="1" x14ac:dyDescent="0.25">
      <c r="C41" s="137"/>
      <c r="D41" s="137"/>
      <c r="E41" s="137"/>
      <c r="F41" s="137"/>
    </row>
    <row r="42" spans="2:8" s="9" customFormat="1" x14ac:dyDescent="0.25">
      <c r="C42" s="137"/>
      <c r="D42" s="137"/>
      <c r="E42" s="137"/>
      <c r="F42" s="137"/>
    </row>
    <row r="43" spans="2:8" s="9" customFormat="1" x14ac:dyDescent="0.25">
      <c r="C43" s="137"/>
      <c r="D43" s="137"/>
      <c r="E43" s="137"/>
      <c r="F43" s="137"/>
    </row>
    <row r="44" spans="2:8" s="9" customFormat="1" x14ac:dyDescent="0.25">
      <c r="C44" s="137"/>
      <c r="D44" s="137"/>
      <c r="E44" s="137"/>
      <c r="F44" s="137"/>
    </row>
    <row r="45" spans="2:8" s="9" customFormat="1" x14ac:dyDescent="0.25">
      <c r="C45" s="137"/>
      <c r="D45" s="137"/>
      <c r="E45" s="137"/>
      <c r="F45" s="137"/>
    </row>
    <row r="46" spans="2:8" s="9" customFormat="1" x14ac:dyDescent="0.25">
      <c r="C46" s="137"/>
      <c r="D46" s="137"/>
      <c r="E46" s="137"/>
      <c r="F46" s="137"/>
    </row>
    <row r="47" spans="2:8" s="9" customFormat="1" thickBot="1" x14ac:dyDescent="0.3"/>
    <row r="48" spans="2:8" s="9" customFormat="1" ht="17.25" thickTop="1" thickBot="1" x14ac:dyDescent="0.3">
      <c r="C48" s="60"/>
      <c r="D48" s="60"/>
      <c r="E48" s="61"/>
      <c r="F48" s="62"/>
      <c r="G48" s="63"/>
      <c r="H48" s="64"/>
    </row>
    <row r="49" ht="16.5" thickTop="1" x14ac:dyDescent="0.25"/>
  </sheetData>
  <mergeCells count="1">
    <mergeCell ref="B3:H3"/>
  </mergeCells>
  <phoneticPr fontId="33" type="noConversion"/>
  <conditionalFormatting sqref="G48 G30">
    <cfRule type="cellIs" dxfId="1" priority="3" operator="lessThanOrEqual">
      <formula>95</formula>
    </cfRule>
  </conditionalFormatting>
  <conditionalFormatting sqref="G9:G21">
    <cfRule type="cellIs" dxfId="0" priority="1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9"/>
  <sheetViews>
    <sheetView tabSelected="1" view="pageBreakPreview" zoomScaleNormal="85" zoomScaleSheetLayoutView="100" workbookViewId="0">
      <selection activeCell="M11" sqref="M11"/>
    </sheetView>
  </sheetViews>
  <sheetFormatPr baseColWidth="10" defaultColWidth="11.42578125" defaultRowHeight="15.75" x14ac:dyDescent="0.25"/>
  <cols>
    <col min="1" max="2" width="6.140625" style="24" customWidth="1"/>
    <col min="3" max="3" width="15.28515625" style="45" bestFit="1" customWidth="1"/>
    <col min="4" max="4" width="15.5703125" style="45" customWidth="1"/>
    <col min="5" max="5" width="14.85546875" style="45" customWidth="1"/>
    <col min="6" max="6" width="14.42578125" style="45" customWidth="1"/>
    <col min="7" max="8" width="12.5703125" style="45" customWidth="1"/>
    <col min="9" max="9" width="14" style="45" customWidth="1"/>
    <col min="10" max="10" width="14.5703125" style="45" customWidth="1"/>
    <col min="11" max="11" width="12.140625" style="45" customWidth="1"/>
    <col min="12" max="12" width="12.5703125" style="45" customWidth="1"/>
    <col min="13" max="13" width="13.140625" style="45" customWidth="1"/>
    <col min="14" max="14" width="15.28515625" style="24" customWidth="1"/>
    <col min="15" max="15" width="5" style="24" customWidth="1"/>
    <col min="16" max="50" width="11.42578125" style="24"/>
    <col min="51" max="16384" width="11.42578125" style="45"/>
  </cols>
  <sheetData>
    <row r="1" spans="3:14" s="24" customFormat="1" x14ac:dyDescent="0.25"/>
    <row r="2" spans="3:14" s="24" customFormat="1" x14ac:dyDescent="0.25">
      <c r="C2" s="133"/>
    </row>
    <row r="3" spans="3:14" s="24" customFormat="1" ht="21" x14ac:dyDescent="0.35">
      <c r="C3" s="181" t="s">
        <v>173</v>
      </c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</row>
    <row r="4" spans="3:14" s="24" customFormat="1" ht="20.25" x14ac:dyDescent="0.3">
      <c r="C4" s="181" t="s">
        <v>174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</row>
    <row r="5" spans="3:14" s="24" customFormat="1" ht="12.75" customHeight="1" x14ac:dyDescent="0.25">
      <c r="C5" s="41"/>
      <c r="H5" s="42" t="s">
        <v>186</v>
      </c>
      <c r="I5" s="42"/>
      <c r="J5" s="26"/>
      <c r="K5" s="24" t="s">
        <v>54</v>
      </c>
    </row>
    <row r="6" spans="3:14" s="24" customFormat="1" ht="16.5" customHeight="1" thickBot="1" x14ac:dyDescent="0.3">
      <c r="I6" s="43"/>
      <c r="K6" s="149"/>
    </row>
    <row r="7" spans="3:14" s="24" customFormat="1" ht="24" customHeight="1" thickTop="1" thickBot="1" x14ac:dyDescent="0.3">
      <c r="C7" s="11" t="s">
        <v>178</v>
      </c>
      <c r="D7" s="11" t="s">
        <v>179</v>
      </c>
      <c r="E7" s="11" t="s">
        <v>180</v>
      </c>
      <c r="F7" s="11" t="s">
        <v>68</v>
      </c>
      <c r="K7" s="149"/>
    </row>
    <row r="8" spans="3:14" s="24" customFormat="1" ht="17.25" thickTop="1" thickBot="1" x14ac:dyDescent="0.3">
      <c r="C8" s="151">
        <v>3302025</v>
      </c>
      <c r="D8" s="151">
        <v>3410985</v>
      </c>
      <c r="E8" s="151">
        <v>3184704</v>
      </c>
      <c r="F8" s="44">
        <f>AVERAGE(C8:E8)</f>
        <v>3299238</v>
      </c>
      <c r="M8" s="133"/>
    </row>
    <row r="9" spans="3:14" s="24" customFormat="1" ht="16.5" thickTop="1" x14ac:dyDescent="0.25"/>
    <row r="10" spans="3:14" s="24" customFormat="1" x14ac:dyDescent="0.25"/>
    <row r="11" spans="3:14" s="24" customFormat="1" x14ac:dyDescent="0.25"/>
    <row r="12" spans="3:14" s="24" customFormat="1" x14ac:dyDescent="0.25"/>
    <row r="13" spans="3:14" s="24" customFormat="1" x14ac:dyDescent="0.25"/>
    <row r="14" spans="3:14" s="24" customFormat="1" x14ac:dyDescent="0.25"/>
    <row r="15" spans="3:14" s="24" customFormat="1" x14ac:dyDescent="0.25"/>
    <row r="16" spans="3:14" s="24" customFormat="1" x14ac:dyDescent="0.25"/>
    <row r="17" s="24" customFormat="1" x14ac:dyDescent="0.25"/>
    <row r="18" s="24" customFormat="1" x14ac:dyDescent="0.25"/>
    <row r="19" s="24" customFormat="1" x14ac:dyDescent="0.25"/>
    <row r="20" s="24" customFormat="1" x14ac:dyDescent="0.25"/>
    <row r="21" s="24" customFormat="1" x14ac:dyDescent="0.25"/>
    <row r="22" s="24" customFormat="1" x14ac:dyDescent="0.25"/>
    <row r="23" s="24" customFormat="1" x14ac:dyDescent="0.25"/>
    <row r="24" s="24" customFormat="1" x14ac:dyDescent="0.25"/>
    <row r="25" s="24" customFormat="1" x14ac:dyDescent="0.25"/>
    <row r="26" s="24" customFormat="1" x14ac:dyDescent="0.25"/>
    <row r="27" s="24" customFormat="1" x14ac:dyDescent="0.25"/>
    <row r="28" s="24" customFormat="1" x14ac:dyDescent="0.25"/>
    <row r="29" s="24" customFormat="1" x14ac:dyDescent="0.25"/>
    <row r="30" s="24" customFormat="1" x14ac:dyDescent="0.25"/>
    <row r="31" s="24" customFormat="1" x14ac:dyDescent="0.25"/>
    <row r="32" s="24" customFormat="1" x14ac:dyDescent="0.25"/>
    <row r="33" spans="4:8" s="24" customFormat="1" x14ac:dyDescent="0.25"/>
    <row r="34" spans="4:8" s="24" customFormat="1" x14ac:dyDescent="0.25"/>
    <row r="35" spans="4:8" s="24" customFormat="1" x14ac:dyDescent="0.25"/>
    <row r="36" spans="4:8" s="24" customFormat="1" x14ac:dyDescent="0.25"/>
    <row r="37" spans="4:8" s="24" customFormat="1" x14ac:dyDescent="0.25">
      <c r="D37" s="24">
        <v>545</v>
      </c>
    </row>
    <row r="38" spans="4:8" s="24" customFormat="1" x14ac:dyDescent="0.25">
      <c r="H38" s="24">
        <v>0</v>
      </c>
    </row>
    <row r="39" spans="4:8" s="24" customFormat="1" x14ac:dyDescent="0.25"/>
    <row r="40" spans="4:8" s="24" customFormat="1" x14ac:dyDescent="0.25"/>
    <row r="41" spans="4:8" s="24" customFormat="1" x14ac:dyDescent="0.25"/>
    <row r="42" spans="4:8" s="24" customFormat="1" x14ac:dyDescent="0.25"/>
    <row r="43" spans="4:8" s="24" customFormat="1" x14ac:dyDescent="0.25"/>
    <row r="44" spans="4:8" s="24" customFormat="1" x14ac:dyDescent="0.25"/>
    <row r="45" spans="4:8" s="24" customFormat="1" x14ac:dyDescent="0.25"/>
    <row r="46" spans="4:8" s="24" customFormat="1" x14ac:dyDescent="0.25"/>
    <row r="47" spans="4:8" s="24" customFormat="1" x14ac:dyDescent="0.25"/>
    <row r="48" spans="4:8" s="24" customFormat="1" x14ac:dyDescent="0.25"/>
    <row r="49" s="24" customFormat="1" x14ac:dyDescent="0.25"/>
    <row r="50" s="24" customFormat="1" x14ac:dyDescent="0.25"/>
    <row r="51" s="24" customFormat="1" x14ac:dyDescent="0.25"/>
    <row r="52" s="24" customFormat="1" x14ac:dyDescent="0.25"/>
    <row r="53" s="24" customFormat="1" x14ac:dyDescent="0.25"/>
    <row r="54" s="24" customFormat="1" x14ac:dyDescent="0.25"/>
    <row r="55" s="24" customFormat="1" x14ac:dyDescent="0.25"/>
    <row r="56" s="24" customFormat="1" x14ac:dyDescent="0.25"/>
    <row r="57" s="24" customFormat="1" x14ac:dyDescent="0.25"/>
    <row r="58" s="24" customFormat="1" x14ac:dyDescent="0.25"/>
    <row r="59" s="24" customFormat="1" x14ac:dyDescent="0.25"/>
    <row r="60" s="24" customFormat="1" x14ac:dyDescent="0.25"/>
    <row r="61" s="24" customFormat="1" x14ac:dyDescent="0.25"/>
    <row r="62" s="24" customFormat="1" x14ac:dyDescent="0.25"/>
    <row r="63" s="24" customFormat="1" x14ac:dyDescent="0.25"/>
    <row r="64" s="24" customFormat="1" x14ac:dyDescent="0.25"/>
    <row r="65" s="24" customFormat="1" x14ac:dyDescent="0.25"/>
    <row r="66" s="24" customFormat="1" x14ac:dyDescent="0.25"/>
    <row r="67" s="24" customFormat="1" x14ac:dyDescent="0.25"/>
    <row r="68" s="24" customFormat="1" x14ac:dyDescent="0.25"/>
    <row r="69" s="24" customFormat="1" x14ac:dyDescent="0.25"/>
    <row r="70" s="24" customFormat="1" x14ac:dyDescent="0.25"/>
    <row r="71" s="24" customFormat="1" x14ac:dyDescent="0.25"/>
    <row r="72" s="24" customFormat="1" x14ac:dyDescent="0.25"/>
    <row r="73" s="24" customFormat="1" x14ac:dyDescent="0.25"/>
    <row r="74" s="24" customFormat="1" x14ac:dyDescent="0.25"/>
    <row r="75" s="24" customFormat="1" x14ac:dyDescent="0.25"/>
    <row r="76" s="24" customFormat="1" x14ac:dyDescent="0.25"/>
    <row r="77" s="24" customFormat="1" x14ac:dyDescent="0.25"/>
    <row r="78" s="24" customFormat="1" x14ac:dyDescent="0.25"/>
    <row r="79" s="24" customFormat="1" x14ac:dyDescent="0.25"/>
    <row r="80" s="24" customFormat="1" x14ac:dyDescent="0.25"/>
    <row r="81" s="24" customFormat="1" x14ac:dyDescent="0.25"/>
    <row r="82" s="24" customFormat="1" x14ac:dyDescent="0.25"/>
    <row r="83" s="24" customFormat="1" x14ac:dyDescent="0.25"/>
    <row r="84" s="24" customFormat="1" x14ac:dyDescent="0.25"/>
    <row r="85" s="24" customFormat="1" x14ac:dyDescent="0.25"/>
    <row r="86" s="24" customFormat="1" x14ac:dyDescent="0.25"/>
    <row r="87" s="24" customFormat="1" x14ac:dyDescent="0.25"/>
    <row r="88" s="24" customFormat="1" x14ac:dyDescent="0.25"/>
    <row r="89" s="24" customFormat="1" x14ac:dyDescent="0.25"/>
    <row r="90" s="24" customFormat="1" x14ac:dyDescent="0.25"/>
    <row r="91" s="24" customFormat="1" x14ac:dyDescent="0.25"/>
    <row r="92" s="24" customFormat="1" x14ac:dyDescent="0.25"/>
    <row r="93" s="24" customFormat="1" x14ac:dyDescent="0.25"/>
    <row r="94" s="24" customFormat="1" x14ac:dyDescent="0.25"/>
    <row r="95" s="24" customFormat="1" x14ac:dyDescent="0.25"/>
    <row r="96" s="24" customFormat="1" x14ac:dyDescent="0.25"/>
    <row r="97" s="24" customFormat="1" x14ac:dyDescent="0.25"/>
    <row r="98" s="24" customFormat="1" x14ac:dyDescent="0.25"/>
    <row r="99" s="24" customFormat="1" x14ac:dyDescent="0.25"/>
    <row r="100" s="24" customFormat="1" x14ac:dyDescent="0.25"/>
    <row r="101" s="24" customFormat="1" x14ac:dyDescent="0.25"/>
    <row r="102" s="24" customFormat="1" x14ac:dyDescent="0.25"/>
    <row r="103" s="24" customFormat="1" x14ac:dyDescent="0.25"/>
    <row r="104" s="24" customFormat="1" x14ac:dyDescent="0.25"/>
    <row r="105" s="24" customFormat="1" x14ac:dyDescent="0.25"/>
    <row r="106" s="24" customFormat="1" x14ac:dyDescent="0.25"/>
    <row r="107" s="24" customFormat="1" x14ac:dyDescent="0.25"/>
    <row r="108" s="24" customFormat="1" x14ac:dyDescent="0.25"/>
    <row r="109" s="24" customFormat="1" x14ac:dyDescent="0.25"/>
    <row r="110" s="24" customFormat="1" x14ac:dyDescent="0.25"/>
    <row r="111" s="24" customFormat="1" x14ac:dyDescent="0.25"/>
    <row r="112" s="24" customFormat="1" x14ac:dyDescent="0.25"/>
    <row r="113" s="24" customFormat="1" x14ac:dyDescent="0.25"/>
    <row r="114" s="24" customFormat="1" x14ac:dyDescent="0.25"/>
    <row r="115" s="24" customFormat="1" x14ac:dyDescent="0.25"/>
    <row r="116" s="24" customFormat="1" x14ac:dyDescent="0.25"/>
    <row r="117" s="24" customFormat="1" x14ac:dyDescent="0.25"/>
    <row r="118" s="24" customFormat="1" x14ac:dyDescent="0.25"/>
    <row r="119" s="24" customFormat="1" x14ac:dyDescent="0.25"/>
    <row r="120" s="24" customFormat="1" x14ac:dyDescent="0.25"/>
    <row r="121" s="24" customFormat="1" x14ac:dyDescent="0.25"/>
    <row r="122" s="24" customFormat="1" x14ac:dyDescent="0.25"/>
    <row r="123" s="24" customFormat="1" x14ac:dyDescent="0.25"/>
    <row r="124" s="24" customFormat="1" x14ac:dyDescent="0.25"/>
    <row r="125" s="24" customFormat="1" x14ac:dyDescent="0.25"/>
    <row r="126" s="24" customFormat="1" x14ac:dyDescent="0.25"/>
    <row r="127" s="24" customFormat="1" x14ac:dyDescent="0.25"/>
    <row r="128" s="24" customFormat="1" x14ac:dyDescent="0.25"/>
    <row r="129" s="24" customFormat="1" x14ac:dyDescent="0.25"/>
    <row r="130" s="24" customFormat="1" x14ac:dyDescent="0.25"/>
    <row r="131" s="24" customFormat="1" x14ac:dyDescent="0.25"/>
    <row r="132" s="24" customFormat="1" x14ac:dyDescent="0.25"/>
    <row r="133" s="24" customFormat="1" x14ac:dyDescent="0.25"/>
    <row r="134" s="24" customFormat="1" x14ac:dyDescent="0.25"/>
    <row r="135" s="24" customFormat="1" x14ac:dyDescent="0.25"/>
    <row r="136" s="24" customFormat="1" x14ac:dyDescent="0.25"/>
    <row r="137" s="24" customFormat="1" x14ac:dyDescent="0.25"/>
    <row r="138" s="24" customFormat="1" x14ac:dyDescent="0.25"/>
    <row r="139" s="24" customFormat="1" x14ac:dyDescent="0.25"/>
    <row r="140" s="24" customFormat="1" x14ac:dyDescent="0.25"/>
    <row r="141" s="24" customFormat="1" x14ac:dyDescent="0.25"/>
    <row r="142" s="24" customFormat="1" x14ac:dyDescent="0.25"/>
    <row r="143" s="24" customFormat="1" x14ac:dyDescent="0.25"/>
    <row r="144" s="24" customFormat="1" x14ac:dyDescent="0.25"/>
    <row r="145" s="24" customFormat="1" x14ac:dyDescent="0.25"/>
    <row r="146" s="24" customFormat="1" x14ac:dyDescent="0.25"/>
    <row r="147" s="24" customFormat="1" x14ac:dyDescent="0.25"/>
    <row r="148" s="24" customFormat="1" x14ac:dyDescent="0.25"/>
    <row r="149" s="24" customFormat="1" x14ac:dyDescent="0.25"/>
    <row r="150" s="24" customFormat="1" x14ac:dyDescent="0.25"/>
    <row r="151" s="24" customFormat="1" x14ac:dyDescent="0.25"/>
    <row r="152" s="24" customFormat="1" x14ac:dyDescent="0.25"/>
    <row r="153" s="24" customFormat="1" x14ac:dyDescent="0.25"/>
    <row r="154" s="24" customFormat="1" x14ac:dyDescent="0.25"/>
    <row r="155" s="24" customFormat="1" x14ac:dyDescent="0.25"/>
    <row r="156" s="24" customFormat="1" x14ac:dyDescent="0.25"/>
    <row r="157" s="24" customFormat="1" x14ac:dyDescent="0.25"/>
    <row r="158" s="24" customFormat="1" x14ac:dyDescent="0.25"/>
    <row r="159" s="24" customFormat="1" x14ac:dyDescent="0.25"/>
    <row r="160" s="24" customFormat="1" x14ac:dyDescent="0.25"/>
    <row r="161" s="24" customFormat="1" x14ac:dyDescent="0.25"/>
    <row r="162" s="24" customFormat="1" x14ac:dyDescent="0.25"/>
    <row r="163" s="24" customFormat="1" x14ac:dyDescent="0.25"/>
    <row r="164" s="24" customFormat="1" x14ac:dyDescent="0.25"/>
    <row r="165" s="24" customFormat="1" x14ac:dyDescent="0.25"/>
    <row r="166" s="24" customFormat="1" x14ac:dyDescent="0.25"/>
    <row r="167" s="24" customFormat="1" x14ac:dyDescent="0.25"/>
    <row r="168" s="24" customFormat="1" x14ac:dyDescent="0.25"/>
    <row r="169" s="24" customFormat="1" x14ac:dyDescent="0.25"/>
    <row r="170" s="24" customFormat="1" x14ac:dyDescent="0.25"/>
    <row r="171" s="24" customFormat="1" x14ac:dyDescent="0.25"/>
    <row r="172" s="24" customFormat="1" x14ac:dyDescent="0.25"/>
    <row r="173" s="24" customFormat="1" x14ac:dyDescent="0.25"/>
    <row r="174" s="24" customFormat="1" x14ac:dyDescent="0.25"/>
    <row r="175" s="24" customFormat="1" x14ac:dyDescent="0.25"/>
    <row r="176" s="24" customFormat="1" x14ac:dyDescent="0.25"/>
    <row r="177" s="24" customFormat="1" x14ac:dyDescent="0.25"/>
    <row r="178" s="24" customFormat="1" x14ac:dyDescent="0.25"/>
    <row r="179" s="24" customFormat="1" x14ac:dyDescent="0.25"/>
    <row r="180" s="24" customFormat="1" x14ac:dyDescent="0.25"/>
    <row r="181" s="24" customFormat="1" x14ac:dyDescent="0.25"/>
    <row r="182" s="24" customFormat="1" x14ac:dyDescent="0.25"/>
    <row r="183" s="24" customFormat="1" x14ac:dyDescent="0.25"/>
    <row r="184" s="24" customFormat="1" x14ac:dyDescent="0.25"/>
    <row r="185" s="24" customFormat="1" x14ac:dyDescent="0.25"/>
    <row r="186" s="24" customFormat="1" x14ac:dyDescent="0.25"/>
    <row r="187" s="24" customFormat="1" x14ac:dyDescent="0.25"/>
    <row r="188" s="24" customFormat="1" x14ac:dyDescent="0.25"/>
    <row r="189" s="24" customFormat="1" x14ac:dyDescent="0.25"/>
    <row r="190" s="24" customFormat="1" x14ac:dyDescent="0.25"/>
    <row r="191" s="24" customFormat="1" x14ac:dyDescent="0.25"/>
    <row r="192" s="24" customFormat="1" x14ac:dyDescent="0.25"/>
    <row r="193" s="24" customFormat="1" x14ac:dyDescent="0.25"/>
    <row r="194" s="24" customFormat="1" x14ac:dyDescent="0.25"/>
    <row r="195" s="24" customFormat="1" x14ac:dyDescent="0.25"/>
    <row r="196" s="24" customFormat="1" x14ac:dyDescent="0.25"/>
    <row r="197" s="24" customFormat="1" x14ac:dyDescent="0.25"/>
    <row r="198" s="24" customFormat="1" x14ac:dyDescent="0.25"/>
    <row r="199" s="24" customFormat="1" x14ac:dyDescent="0.25"/>
    <row r="200" s="24" customFormat="1" x14ac:dyDescent="0.25"/>
    <row r="201" s="24" customFormat="1" x14ac:dyDescent="0.25"/>
    <row r="202" s="24" customFormat="1" x14ac:dyDescent="0.25"/>
    <row r="203" s="24" customFormat="1" x14ac:dyDescent="0.25"/>
    <row r="204" s="24" customFormat="1" x14ac:dyDescent="0.25"/>
    <row r="205" s="24" customFormat="1" x14ac:dyDescent="0.25"/>
    <row r="206" s="24" customFormat="1" x14ac:dyDescent="0.25"/>
    <row r="207" s="24" customFormat="1" x14ac:dyDescent="0.25"/>
    <row r="208" s="24" customFormat="1" x14ac:dyDescent="0.25"/>
    <row r="209" s="24" customFormat="1" x14ac:dyDescent="0.25"/>
    <row r="210" s="24" customFormat="1" x14ac:dyDescent="0.25"/>
    <row r="211" s="24" customFormat="1" x14ac:dyDescent="0.25"/>
    <row r="212" s="24" customFormat="1" x14ac:dyDescent="0.25"/>
    <row r="213" s="24" customFormat="1" x14ac:dyDescent="0.25"/>
    <row r="214" s="24" customFormat="1" x14ac:dyDescent="0.25"/>
    <row r="215" s="24" customFormat="1" x14ac:dyDescent="0.25"/>
    <row r="216" s="24" customFormat="1" x14ac:dyDescent="0.25"/>
    <row r="217" s="24" customFormat="1" x14ac:dyDescent="0.25"/>
    <row r="218" s="24" customFormat="1" x14ac:dyDescent="0.25"/>
    <row r="219" s="24" customFormat="1" x14ac:dyDescent="0.25"/>
    <row r="220" s="24" customFormat="1" x14ac:dyDescent="0.25"/>
    <row r="221" s="24" customFormat="1" x14ac:dyDescent="0.25"/>
    <row r="222" s="24" customFormat="1" x14ac:dyDescent="0.25"/>
    <row r="223" s="24" customFormat="1" x14ac:dyDescent="0.25"/>
    <row r="224" s="24" customFormat="1" x14ac:dyDescent="0.25"/>
    <row r="225" s="24" customFormat="1" x14ac:dyDescent="0.25"/>
    <row r="226" s="24" customFormat="1" x14ac:dyDescent="0.25"/>
    <row r="227" s="24" customFormat="1" x14ac:dyDescent="0.25"/>
    <row r="228" s="24" customFormat="1" x14ac:dyDescent="0.25"/>
    <row r="229" s="24" customFormat="1" x14ac:dyDescent="0.25"/>
    <row r="230" s="24" customFormat="1" x14ac:dyDescent="0.25"/>
    <row r="231" s="24" customFormat="1" x14ac:dyDescent="0.25"/>
    <row r="232" s="24" customFormat="1" x14ac:dyDescent="0.25"/>
    <row r="233" s="24" customFormat="1" x14ac:dyDescent="0.25"/>
    <row r="234" s="24" customFormat="1" x14ac:dyDescent="0.25"/>
    <row r="235" s="24" customFormat="1" x14ac:dyDescent="0.25"/>
    <row r="236" s="24" customFormat="1" x14ac:dyDescent="0.25"/>
    <row r="237" s="24" customFormat="1" x14ac:dyDescent="0.25"/>
    <row r="238" s="24" customFormat="1" x14ac:dyDescent="0.25"/>
    <row r="239" s="24" customFormat="1" x14ac:dyDescent="0.25"/>
    <row r="240" s="24" customFormat="1" x14ac:dyDescent="0.25"/>
    <row r="241" s="24" customFormat="1" x14ac:dyDescent="0.25"/>
    <row r="242" s="24" customFormat="1" x14ac:dyDescent="0.25"/>
    <row r="243" s="24" customFormat="1" x14ac:dyDescent="0.25"/>
    <row r="244" s="24" customFormat="1" x14ac:dyDescent="0.25"/>
    <row r="245" s="24" customFormat="1" x14ac:dyDescent="0.25"/>
    <row r="246" s="24" customFormat="1" x14ac:dyDescent="0.25"/>
    <row r="247" s="24" customFormat="1" x14ac:dyDescent="0.25"/>
    <row r="248" s="24" customFormat="1" x14ac:dyDescent="0.25"/>
    <row r="249" s="24" customFormat="1" x14ac:dyDescent="0.25"/>
    <row r="250" s="24" customFormat="1" x14ac:dyDescent="0.25"/>
    <row r="251" s="24" customFormat="1" x14ac:dyDescent="0.25"/>
    <row r="252" s="24" customFormat="1" x14ac:dyDescent="0.25"/>
    <row r="253" s="24" customFormat="1" x14ac:dyDescent="0.25"/>
    <row r="254" s="24" customFormat="1" x14ac:dyDescent="0.25"/>
    <row r="255" s="24" customFormat="1" x14ac:dyDescent="0.25"/>
    <row r="256" s="24" customFormat="1" x14ac:dyDescent="0.25"/>
    <row r="257" s="24" customFormat="1" x14ac:dyDescent="0.25"/>
    <row r="258" s="24" customFormat="1" x14ac:dyDescent="0.25"/>
    <row r="259" s="24" customFormat="1" x14ac:dyDescent="0.25"/>
    <row r="260" s="24" customFormat="1" x14ac:dyDescent="0.25"/>
    <row r="261" s="24" customFormat="1" x14ac:dyDescent="0.25"/>
    <row r="262" s="24" customFormat="1" x14ac:dyDescent="0.25"/>
    <row r="263" s="24" customFormat="1" x14ac:dyDescent="0.25"/>
    <row r="264" s="24" customFormat="1" x14ac:dyDescent="0.25"/>
    <row r="265" s="24" customFormat="1" x14ac:dyDescent="0.25"/>
    <row r="266" s="24" customFormat="1" x14ac:dyDescent="0.25"/>
    <row r="267" s="24" customFormat="1" x14ac:dyDescent="0.25"/>
    <row r="268" s="24" customFormat="1" x14ac:dyDescent="0.25"/>
    <row r="269" s="24" customFormat="1" x14ac:dyDescent="0.25"/>
    <row r="270" s="24" customFormat="1" x14ac:dyDescent="0.25"/>
    <row r="271" s="24" customFormat="1" x14ac:dyDescent="0.25"/>
    <row r="272" s="24" customFormat="1" x14ac:dyDescent="0.25"/>
    <row r="273" s="24" customFormat="1" x14ac:dyDescent="0.25"/>
    <row r="274" s="24" customFormat="1" x14ac:dyDescent="0.25"/>
    <row r="275" s="24" customFormat="1" x14ac:dyDescent="0.25"/>
    <row r="276" s="24" customFormat="1" x14ac:dyDescent="0.25"/>
    <row r="277" s="24" customFormat="1" x14ac:dyDescent="0.25"/>
    <row r="278" s="24" customFormat="1" x14ac:dyDescent="0.25"/>
    <row r="279" s="24" customFormat="1" x14ac:dyDescent="0.25"/>
    <row r="280" s="24" customFormat="1" x14ac:dyDescent="0.25"/>
    <row r="281" s="24" customFormat="1" x14ac:dyDescent="0.25"/>
    <row r="282" s="24" customFormat="1" x14ac:dyDescent="0.25"/>
    <row r="283" s="24" customFormat="1" x14ac:dyDescent="0.25"/>
    <row r="284" s="24" customFormat="1" x14ac:dyDescent="0.25"/>
    <row r="285" s="24" customFormat="1" x14ac:dyDescent="0.25"/>
    <row r="286" s="24" customFormat="1" x14ac:dyDescent="0.25"/>
    <row r="287" s="24" customFormat="1" x14ac:dyDescent="0.25"/>
    <row r="288" s="24" customFormat="1" x14ac:dyDescent="0.25"/>
    <row r="289" s="24" customFormat="1" x14ac:dyDescent="0.25"/>
    <row r="290" s="24" customFormat="1" x14ac:dyDescent="0.25"/>
    <row r="291" s="24" customFormat="1" x14ac:dyDescent="0.25"/>
    <row r="292" s="24" customFormat="1" x14ac:dyDescent="0.25"/>
    <row r="293" s="24" customFormat="1" x14ac:dyDescent="0.25"/>
    <row r="294" s="24" customFormat="1" x14ac:dyDescent="0.25"/>
    <row r="295" s="24" customFormat="1" x14ac:dyDescent="0.25"/>
    <row r="296" s="24" customFormat="1" x14ac:dyDescent="0.25"/>
    <row r="297" s="24" customFormat="1" x14ac:dyDescent="0.25"/>
    <row r="298" s="24" customFormat="1" x14ac:dyDescent="0.25"/>
    <row r="299" s="24" customFormat="1" x14ac:dyDescent="0.25"/>
    <row r="300" s="24" customFormat="1" x14ac:dyDescent="0.25"/>
    <row r="301" s="24" customFormat="1" x14ac:dyDescent="0.25"/>
    <row r="302" s="24" customFormat="1" x14ac:dyDescent="0.25"/>
    <row r="303" s="24" customFormat="1" x14ac:dyDescent="0.25"/>
    <row r="304" s="24" customFormat="1" x14ac:dyDescent="0.25"/>
    <row r="305" s="24" customFormat="1" x14ac:dyDescent="0.25"/>
    <row r="306" s="24" customFormat="1" x14ac:dyDescent="0.25"/>
    <row r="307" s="24" customFormat="1" x14ac:dyDescent="0.25"/>
    <row r="308" s="24" customFormat="1" x14ac:dyDescent="0.25"/>
    <row r="309" s="24" customFormat="1" x14ac:dyDescent="0.25"/>
    <row r="310" s="24" customFormat="1" x14ac:dyDescent="0.25"/>
    <row r="311" s="24" customFormat="1" x14ac:dyDescent="0.25"/>
    <row r="312" s="24" customFormat="1" x14ac:dyDescent="0.25"/>
    <row r="313" s="24" customFormat="1" x14ac:dyDescent="0.25"/>
    <row r="314" s="24" customFormat="1" x14ac:dyDescent="0.25"/>
    <row r="315" s="24" customFormat="1" x14ac:dyDescent="0.25"/>
    <row r="316" s="24" customFormat="1" x14ac:dyDescent="0.25"/>
    <row r="317" s="24" customFormat="1" x14ac:dyDescent="0.25"/>
    <row r="318" s="24" customFormat="1" x14ac:dyDescent="0.25"/>
    <row r="319" s="24" customFormat="1" x14ac:dyDescent="0.25"/>
    <row r="320" s="24" customFormat="1" x14ac:dyDescent="0.25"/>
    <row r="321" s="24" customFormat="1" x14ac:dyDescent="0.25"/>
    <row r="322" s="24" customFormat="1" x14ac:dyDescent="0.25"/>
    <row r="323" s="24" customFormat="1" x14ac:dyDescent="0.25"/>
    <row r="324" s="24" customFormat="1" x14ac:dyDescent="0.25"/>
    <row r="325" s="24" customFormat="1" x14ac:dyDescent="0.25"/>
    <row r="326" s="24" customFormat="1" x14ac:dyDescent="0.25"/>
    <row r="327" s="24" customFormat="1" x14ac:dyDescent="0.25"/>
    <row r="328" s="24" customFormat="1" x14ac:dyDescent="0.25"/>
    <row r="329" s="24" customFormat="1" x14ac:dyDescent="0.25"/>
    <row r="330" s="24" customFormat="1" x14ac:dyDescent="0.25"/>
    <row r="331" s="24" customFormat="1" x14ac:dyDescent="0.25"/>
    <row r="332" s="24" customFormat="1" x14ac:dyDescent="0.25"/>
    <row r="333" s="24" customFormat="1" x14ac:dyDescent="0.25"/>
    <row r="334" s="24" customFormat="1" x14ac:dyDescent="0.25"/>
    <row r="335" s="24" customFormat="1" x14ac:dyDescent="0.25"/>
    <row r="336" s="24" customFormat="1" x14ac:dyDescent="0.25"/>
    <row r="337" s="24" customFormat="1" x14ac:dyDescent="0.25"/>
    <row r="338" s="24" customFormat="1" x14ac:dyDescent="0.25"/>
    <row r="339" s="24" customFormat="1" x14ac:dyDescent="0.25"/>
    <row r="340" s="24" customFormat="1" x14ac:dyDescent="0.25"/>
    <row r="341" s="24" customFormat="1" x14ac:dyDescent="0.25"/>
    <row r="342" s="24" customFormat="1" x14ac:dyDescent="0.25"/>
    <row r="343" s="24" customFormat="1" x14ac:dyDescent="0.25"/>
    <row r="344" s="24" customFormat="1" x14ac:dyDescent="0.25"/>
    <row r="345" s="24" customFormat="1" x14ac:dyDescent="0.25"/>
    <row r="346" s="24" customFormat="1" x14ac:dyDescent="0.25"/>
    <row r="347" s="24" customFormat="1" x14ac:dyDescent="0.25"/>
    <row r="348" s="24" customFormat="1" x14ac:dyDescent="0.25"/>
    <row r="349" s="24" customFormat="1" x14ac:dyDescent="0.25"/>
    <row r="350" s="24" customFormat="1" x14ac:dyDescent="0.25"/>
    <row r="351" s="24" customFormat="1" x14ac:dyDescent="0.25"/>
    <row r="352" s="24" customFormat="1" x14ac:dyDescent="0.25"/>
    <row r="353" s="24" customFormat="1" x14ac:dyDescent="0.25"/>
    <row r="354" s="24" customFormat="1" x14ac:dyDescent="0.25"/>
    <row r="355" s="24" customFormat="1" x14ac:dyDescent="0.25"/>
    <row r="356" s="24" customFormat="1" x14ac:dyDescent="0.25"/>
    <row r="357" s="24" customFormat="1" x14ac:dyDescent="0.25"/>
    <row r="358" s="24" customFormat="1" x14ac:dyDescent="0.25"/>
    <row r="359" s="24" customFormat="1" x14ac:dyDescent="0.25"/>
    <row r="360" s="24" customFormat="1" x14ac:dyDescent="0.25"/>
    <row r="361" s="24" customFormat="1" x14ac:dyDescent="0.25"/>
    <row r="362" s="24" customFormat="1" x14ac:dyDescent="0.25"/>
    <row r="363" s="24" customFormat="1" x14ac:dyDescent="0.25"/>
    <row r="364" s="24" customFormat="1" x14ac:dyDescent="0.25"/>
    <row r="365" s="24" customFormat="1" x14ac:dyDescent="0.25"/>
    <row r="366" s="24" customFormat="1" x14ac:dyDescent="0.25"/>
    <row r="367" s="24" customFormat="1" x14ac:dyDescent="0.25"/>
    <row r="368" s="24" customFormat="1" x14ac:dyDescent="0.25"/>
    <row r="369" s="24" customFormat="1" x14ac:dyDescent="0.25"/>
    <row r="370" s="24" customFormat="1" x14ac:dyDescent="0.25"/>
    <row r="371" s="24" customFormat="1" x14ac:dyDescent="0.25"/>
    <row r="372" s="24" customFormat="1" x14ac:dyDescent="0.25"/>
    <row r="373" s="24" customFormat="1" x14ac:dyDescent="0.25"/>
    <row r="374" s="24" customFormat="1" x14ac:dyDescent="0.25"/>
    <row r="375" s="24" customFormat="1" x14ac:dyDescent="0.25"/>
    <row r="376" s="24" customFormat="1" x14ac:dyDescent="0.25"/>
    <row r="377" s="24" customFormat="1" x14ac:dyDescent="0.25"/>
    <row r="378" s="24" customFormat="1" x14ac:dyDescent="0.25"/>
    <row r="379" s="24" customFormat="1" x14ac:dyDescent="0.25"/>
    <row r="380" s="24" customFormat="1" x14ac:dyDescent="0.25"/>
    <row r="381" s="24" customFormat="1" x14ac:dyDescent="0.25"/>
    <row r="382" s="24" customFormat="1" x14ac:dyDescent="0.25"/>
    <row r="383" s="24" customFormat="1" x14ac:dyDescent="0.25"/>
    <row r="384" s="24" customFormat="1" x14ac:dyDescent="0.25"/>
    <row r="385" s="24" customFormat="1" x14ac:dyDescent="0.25"/>
    <row r="386" s="24" customFormat="1" x14ac:dyDescent="0.25"/>
    <row r="387" s="24" customFormat="1" x14ac:dyDescent="0.25"/>
    <row r="388" s="24" customFormat="1" x14ac:dyDescent="0.25"/>
    <row r="389" s="24" customFormat="1" x14ac:dyDescent="0.25"/>
    <row r="390" s="24" customFormat="1" x14ac:dyDescent="0.25"/>
    <row r="391" s="24" customFormat="1" x14ac:dyDescent="0.25"/>
    <row r="392" s="24" customFormat="1" x14ac:dyDescent="0.25"/>
    <row r="393" s="24" customFormat="1" x14ac:dyDescent="0.25"/>
    <row r="394" s="24" customFormat="1" x14ac:dyDescent="0.25"/>
    <row r="395" s="24" customFormat="1" x14ac:dyDescent="0.25"/>
    <row r="396" s="24" customFormat="1" x14ac:dyDescent="0.25"/>
    <row r="397" s="24" customFormat="1" x14ac:dyDescent="0.25"/>
    <row r="398" s="24" customFormat="1" x14ac:dyDescent="0.25"/>
    <row r="399" s="24" customFormat="1" x14ac:dyDescent="0.25"/>
    <row r="400" s="24" customFormat="1" x14ac:dyDescent="0.25"/>
    <row r="401" s="24" customFormat="1" x14ac:dyDescent="0.25"/>
    <row r="402" s="24" customFormat="1" x14ac:dyDescent="0.25"/>
    <row r="403" s="24" customFormat="1" x14ac:dyDescent="0.25"/>
    <row r="404" s="24" customFormat="1" x14ac:dyDescent="0.25"/>
    <row r="405" s="24" customFormat="1" x14ac:dyDescent="0.25"/>
    <row r="406" s="24" customFormat="1" x14ac:dyDescent="0.25"/>
    <row r="407" s="24" customFormat="1" x14ac:dyDescent="0.25"/>
    <row r="408" s="24" customFormat="1" x14ac:dyDescent="0.25"/>
    <row r="409" s="24" customFormat="1" x14ac:dyDescent="0.25"/>
    <row r="410" s="24" customFormat="1" x14ac:dyDescent="0.25"/>
    <row r="411" s="24" customFormat="1" x14ac:dyDescent="0.25"/>
    <row r="412" s="24" customFormat="1" x14ac:dyDescent="0.25"/>
    <row r="413" s="24" customFormat="1" x14ac:dyDescent="0.25"/>
    <row r="414" s="24" customFormat="1" x14ac:dyDescent="0.25"/>
    <row r="415" s="24" customFormat="1" x14ac:dyDescent="0.25"/>
    <row r="416" s="24" customFormat="1" x14ac:dyDescent="0.25"/>
    <row r="417" s="24" customFormat="1" x14ac:dyDescent="0.25"/>
    <row r="418" s="24" customFormat="1" x14ac:dyDescent="0.25"/>
    <row r="419" s="24" customFormat="1" x14ac:dyDescent="0.25"/>
    <row r="420" s="24" customFormat="1" x14ac:dyDescent="0.25"/>
    <row r="421" s="24" customFormat="1" x14ac:dyDescent="0.25"/>
    <row r="422" s="24" customFormat="1" x14ac:dyDescent="0.25"/>
    <row r="423" s="24" customFormat="1" x14ac:dyDescent="0.25"/>
    <row r="424" s="24" customFormat="1" x14ac:dyDescent="0.25"/>
    <row r="425" s="24" customFormat="1" x14ac:dyDescent="0.25"/>
    <row r="426" s="24" customFormat="1" x14ac:dyDescent="0.25"/>
    <row r="427" s="24" customFormat="1" x14ac:dyDescent="0.25"/>
    <row r="428" s="24" customFormat="1" x14ac:dyDescent="0.25"/>
    <row r="429" s="24" customFormat="1" x14ac:dyDescent="0.25"/>
    <row r="430" s="24" customFormat="1" x14ac:dyDescent="0.25"/>
    <row r="431" s="24" customFormat="1" x14ac:dyDescent="0.25"/>
    <row r="432" s="24" customFormat="1" x14ac:dyDescent="0.25"/>
    <row r="433" s="24" customFormat="1" x14ac:dyDescent="0.25"/>
    <row r="434" s="24" customFormat="1" x14ac:dyDescent="0.25"/>
    <row r="435" s="24" customFormat="1" x14ac:dyDescent="0.25"/>
    <row r="436" s="24" customFormat="1" x14ac:dyDescent="0.25"/>
    <row r="437" s="24" customFormat="1" x14ac:dyDescent="0.25"/>
    <row r="438" s="24" customFormat="1" x14ac:dyDescent="0.25"/>
    <row r="439" s="24" customFormat="1" x14ac:dyDescent="0.25"/>
    <row r="440" s="24" customFormat="1" x14ac:dyDescent="0.25"/>
    <row r="441" s="24" customFormat="1" x14ac:dyDescent="0.25"/>
    <row r="442" s="24" customFormat="1" x14ac:dyDescent="0.25"/>
    <row r="443" s="24" customFormat="1" x14ac:dyDescent="0.25"/>
    <row r="444" s="24" customFormat="1" x14ac:dyDescent="0.25"/>
    <row r="445" s="24" customFormat="1" x14ac:dyDescent="0.25"/>
    <row r="446" s="24" customFormat="1" x14ac:dyDescent="0.25"/>
    <row r="447" s="24" customFormat="1" x14ac:dyDescent="0.25"/>
    <row r="448" s="24" customFormat="1" x14ac:dyDescent="0.25"/>
    <row r="449" s="24" customFormat="1" x14ac:dyDescent="0.25"/>
    <row r="450" s="24" customFormat="1" x14ac:dyDescent="0.25"/>
    <row r="451" s="24" customFormat="1" x14ac:dyDescent="0.25"/>
    <row r="452" s="24" customFormat="1" x14ac:dyDescent="0.25"/>
    <row r="453" s="24" customFormat="1" x14ac:dyDescent="0.25"/>
    <row r="454" s="24" customFormat="1" x14ac:dyDescent="0.25"/>
    <row r="455" s="24" customFormat="1" x14ac:dyDescent="0.25"/>
    <row r="456" s="24" customFormat="1" x14ac:dyDescent="0.25"/>
    <row r="457" s="24" customFormat="1" x14ac:dyDescent="0.25"/>
    <row r="458" s="24" customFormat="1" x14ac:dyDescent="0.25"/>
    <row r="459" s="24" customFormat="1" x14ac:dyDescent="0.25"/>
    <row r="460" s="24" customFormat="1" x14ac:dyDescent="0.25"/>
    <row r="461" s="24" customFormat="1" x14ac:dyDescent="0.25"/>
    <row r="462" s="24" customFormat="1" x14ac:dyDescent="0.25"/>
    <row r="463" s="24" customFormat="1" x14ac:dyDescent="0.25"/>
    <row r="464" s="24" customFormat="1" x14ac:dyDescent="0.25"/>
    <row r="465" s="24" customFormat="1" x14ac:dyDescent="0.25"/>
    <row r="466" s="24" customFormat="1" x14ac:dyDescent="0.25"/>
    <row r="467" s="24" customFormat="1" x14ac:dyDescent="0.25"/>
    <row r="468" s="24" customFormat="1" x14ac:dyDescent="0.25"/>
    <row r="469" s="24" customFormat="1" x14ac:dyDescent="0.25"/>
    <row r="470" s="24" customFormat="1" x14ac:dyDescent="0.25"/>
    <row r="471" s="24" customFormat="1" x14ac:dyDescent="0.25"/>
    <row r="472" s="24" customFormat="1" x14ac:dyDescent="0.25"/>
    <row r="473" s="24" customFormat="1" x14ac:dyDescent="0.25"/>
    <row r="474" s="24" customFormat="1" x14ac:dyDescent="0.25"/>
    <row r="475" s="24" customFormat="1" x14ac:dyDescent="0.25"/>
    <row r="476" s="24" customFormat="1" x14ac:dyDescent="0.25"/>
    <row r="477" s="24" customFormat="1" x14ac:dyDescent="0.25"/>
    <row r="478" s="24" customFormat="1" x14ac:dyDescent="0.25"/>
    <row r="479" s="24" customFormat="1" x14ac:dyDescent="0.25"/>
    <row r="480" s="24" customFormat="1" x14ac:dyDescent="0.25"/>
    <row r="481" s="24" customFormat="1" x14ac:dyDescent="0.25"/>
    <row r="482" s="24" customFormat="1" x14ac:dyDescent="0.25"/>
    <row r="483" s="24" customFormat="1" x14ac:dyDescent="0.25"/>
    <row r="484" s="24" customFormat="1" x14ac:dyDescent="0.25"/>
    <row r="485" s="24" customFormat="1" x14ac:dyDescent="0.25"/>
    <row r="486" s="24" customFormat="1" x14ac:dyDescent="0.25"/>
    <row r="487" s="24" customFormat="1" x14ac:dyDescent="0.25"/>
    <row r="488" s="24" customFormat="1" x14ac:dyDescent="0.25"/>
    <row r="489" s="24" customFormat="1" x14ac:dyDescent="0.25"/>
    <row r="490" s="24" customFormat="1" x14ac:dyDescent="0.25"/>
    <row r="491" s="24" customFormat="1" x14ac:dyDescent="0.25"/>
    <row r="492" s="24" customFormat="1" x14ac:dyDescent="0.25"/>
    <row r="493" s="24" customFormat="1" x14ac:dyDescent="0.25"/>
    <row r="494" s="24" customFormat="1" x14ac:dyDescent="0.25"/>
    <row r="495" s="24" customFormat="1" x14ac:dyDescent="0.25"/>
    <row r="496" s="24" customFormat="1" x14ac:dyDescent="0.25"/>
    <row r="497" s="24" customFormat="1" x14ac:dyDescent="0.25"/>
    <row r="498" s="24" customFormat="1" x14ac:dyDescent="0.25"/>
    <row r="499" s="24" customFormat="1" x14ac:dyDescent="0.25"/>
    <row r="500" s="24" customFormat="1" x14ac:dyDescent="0.25"/>
    <row r="501" s="24" customFormat="1" x14ac:dyDescent="0.25"/>
    <row r="502" s="24" customFormat="1" x14ac:dyDescent="0.25"/>
    <row r="503" s="24" customFormat="1" x14ac:dyDescent="0.25"/>
    <row r="504" s="24" customFormat="1" x14ac:dyDescent="0.25"/>
    <row r="505" s="24" customFormat="1" x14ac:dyDescent="0.25"/>
    <row r="506" s="24" customFormat="1" x14ac:dyDescent="0.25"/>
    <row r="507" s="24" customFormat="1" x14ac:dyDescent="0.25"/>
    <row r="508" s="24" customFormat="1" x14ac:dyDescent="0.25"/>
    <row r="509" s="24" customFormat="1" x14ac:dyDescent="0.25"/>
    <row r="510" s="24" customFormat="1" x14ac:dyDescent="0.25"/>
    <row r="511" s="24" customFormat="1" x14ac:dyDescent="0.25"/>
    <row r="512" s="24" customFormat="1" x14ac:dyDescent="0.25"/>
    <row r="513" s="24" customFormat="1" x14ac:dyDescent="0.25"/>
    <row r="514" s="24" customFormat="1" x14ac:dyDescent="0.25"/>
    <row r="515" s="24" customFormat="1" x14ac:dyDescent="0.25"/>
    <row r="516" s="24" customFormat="1" x14ac:dyDescent="0.25"/>
    <row r="517" s="24" customFormat="1" x14ac:dyDescent="0.25"/>
    <row r="518" s="24" customFormat="1" x14ac:dyDescent="0.25"/>
    <row r="519" s="24" customFormat="1" x14ac:dyDescent="0.25"/>
    <row r="520" s="24" customFormat="1" x14ac:dyDescent="0.25"/>
    <row r="521" s="24" customFormat="1" x14ac:dyDescent="0.25"/>
    <row r="522" s="24" customFormat="1" x14ac:dyDescent="0.25"/>
    <row r="523" s="24" customFormat="1" x14ac:dyDescent="0.25"/>
    <row r="524" s="24" customFormat="1" x14ac:dyDescent="0.25"/>
    <row r="525" s="24" customFormat="1" x14ac:dyDescent="0.25"/>
    <row r="526" s="24" customFormat="1" x14ac:dyDescent="0.25"/>
    <row r="527" s="24" customFormat="1" x14ac:dyDescent="0.25"/>
    <row r="528" s="24" customFormat="1" x14ac:dyDescent="0.25"/>
    <row r="529" s="24" customFormat="1" x14ac:dyDescent="0.25"/>
    <row r="530" s="24" customFormat="1" x14ac:dyDescent="0.25"/>
    <row r="531" s="24" customFormat="1" x14ac:dyDescent="0.25"/>
    <row r="532" s="24" customFormat="1" x14ac:dyDescent="0.25"/>
    <row r="533" s="24" customFormat="1" x14ac:dyDescent="0.25"/>
    <row r="534" s="24" customFormat="1" x14ac:dyDescent="0.25"/>
    <row r="535" s="24" customFormat="1" x14ac:dyDescent="0.25"/>
    <row r="536" s="24" customFormat="1" x14ac:dyDescent="0.25"/>
    <row r="537" s="24" customFormat="1" x14ac:dyDescent="0.25"/>
    <row r="538" s="24" customFormat="1" x14ac:dyDescent="0.25"/>
    <row r="539" s="24" customFormat="1" x14ac:dyDescent="0.25"/>
    <row r="540" s="24" customFormat="1" x14ac:dyDescent="0.25"/>
    <row r="541" s="24" customFormat="1" x14ac:dyDescent="0.25"/>
    <row r="542" s="24" customFormat="1" x14ac:dyDescent="0.25"/>
    <row r="543" s="24" customFormat="1" x14ac:dyDescent="0.25"/>
    <row r="544" s="24" customFormat="1" x14ac:dyDescent="0.25"/>
    <row r="545" s="24" customFormat="1" x14ac:dyDescent="0.25"/>
    <row r="546" s="24" customFormat="1" x14ac:dyDescent="0.25"/>
    <row r="547" s="24" customFormat="1" x14ac:dyDescent="0.25"/>
    <row r="548" s="24" customFormat="1" x14ac:dyDescent="0.25"/>
    <row r="549" s="24" customFormat="1" x14ac:dyDescent="0.25"/>
    <row r="550" s="24" customFormat="1" x14ac:dyDescent="0.25"/>
    <row r="551" s="24" customFormat="1" x14ac:dyDescent="0.25"/>
    <row r="552" s="24" customFormat="1" x14ac:dyDescent="0.25"/>
    <row r="553" s="24" customFormat="1" x14ac:dyDescent="0.25"/>
    <row r="554" s="24" customFormat="1" x14ac:dyDescent="0.25"/>
    <row r="555" s="24" customFormat="1" x14ac:dyDescent="0.25"/>
    <row r="556" s="24" customFormat="1" x14ac:dyDescent="0.25"/>
    <row r="557" s="24" customFormat="1" x14ac:dyDescent="0.25"/>
    <row r="558" s="24" customFormat="1" x14ac:dyDescent="0.25"/>
    <row r="559" s="24" customFormat="1" x14ac:dyDescent="0.25"/>
    <row r="560" s="24" customFormat="1" x14ac:dyDescent="0.25"/>
    <row r="561" s="24" customFormat="1" x14ac:dyDescent="0.25"/>
    <row r="562" s="24" customFormat="1" x14ac:dyDescent="0.25"/>
    <row r="563" s="24" customFormat="1" x14ac:dyDescent="0.25"/>
    <row r="564" s="24" customFormat="1" x14ac:dyDescent="0.25"/>
    <row r="565" s="24" customFormat="1" x14ac:dyDescent="0.25"/>
    <row r="566" s="24" customFormat="1" x14ac:dyDescent="0.25"/>
    <row r="567" s="24" customFormat="1" x14ac:dyDescent="0.25"/>
    <row r="568" s="24" customFormat="1" x14ac:dyDescent="0.25"/>
    <row r="569" s="24" customFormat="1" x14ac:dyDescent="0.25"/>
    <row r="570" s="24" customFormat="1" x14ac:dyDescent="0.25"/>
    <row r="571" s="24" customFormat="1" x14ac:dyDescent="0.25"/>
    <row r="572" s="24" customFormat="1" x14ac:dyDescent="0.25"/>
    <row r="573" s="24" customFormat="1" x14ac:dyDescent="0.25"/>
    <row r="574" s="24" customFormat="1" x14ac:dyDescent="0.25"/>
    <row r="575" s="24" customFormat="1" x14ac:dyDescent="0.25"/>
    <row r="576" s="24" customFormat="1" x14ac:dyDescent="0.25"/>
    <row r="577" s="24" customFormat="1" x14ac:dyDescent="0.25"/>
    <row r="578" s="24" customFormat="1" x14ac:dyDescent="0.25"/>
    <row r="579" s="24" customFormat="1" x14ac:dyDescent="0.25"/>
    <row r="580" s="24" customFormat="1" x14ac:dyDescent="0.25"/>
    <row r="581" s="24" customFormat="1" x14ac:dyDescent="0.25"/>
    <row r="582" s="24" customFormat="1" x14ac:dyDescent="0.25"/>
    <row r="583" s="24" customFormat="1" x14ac:dyDescent="0.25"/>
    <row r="584" s="24" customFormat="1" x14ac:dyDescent="0.25"/>
    <row r="585" s="24" customFormat="1" x14ac:dyDescent="0.25"/>
    <row r="586" s="24" customFormat="1" x14ac:dyDescent="0.25"/>
    <row r="587" s="24" customFormat="1" x14ac:dyDescent="0.25"/>
    <row r="588" s="24" customFormat="1" x14ac:dyDescent="0.25"/>
    <row r="589" s="24" customFormat="1" x14ac:dyDescent="0.25"/>
    <row r="590" s="24" customFormat="1" x14ac:dyDescent="0.25"/>
    <row r="591" s="24" customFormat="1" x14ac:dyDescent="0.25"/>
    <row r="592" s="24" customFormat="1" x14ac:dyDescent="0.25"/>
    <row r="593" s="24" customFormat="1" x14ac:dyDescent="0.25"/>
    <row r="594" s="24" customFormat="1" x14ac:dyDescent="0.25"/>
    <row r="595" s="24" customFormat="1" x14ac:dyDescent="0.25"/>
    <row r="596" s="24" customFormat="1" x14ac:dyDescent="0.25"/>
    <row r="597" s="24" customFormat="1" x14ac:dyDescent="0.25"/>
    <row r="598" s="24" customFormat="1" x14ac:dyDescent="0.25"/>
    <row r="599" s="24" customFormat="1" x14ac:dyDescent="0.25"/>
    <row r="600" s="24" customFormat="1" x14ac:dyDescent="0.25"/>
    <row r="601" s="24" customFormat="1" x14ac:dyDescent="0.25"/>
    <row r="602" s="24" customFormat="1" x14ac:dyDescent="0.25"/>
    <row r="603" s="24" customFormat="1" x14ac:dyDescent="0.25"/>
    <row r="604" s="24" customFormat="1" x14ac:dyDescent="0.25"/>
    <row r="605" s="24" customFormat="1" x14ac:dyDescent="0.25"/>
    <row r="606" s="24" customFormat="1" x14ac:dyDescent="0.25"/>
    <row r="607" s="24" customFormat="1" x14ac:dyDescent="0.25"/>
    <row r="608" s="24" customFormat="1" x14ac:dyDescent="0.25"/>
    <row r="609" s="24" customFormat="1" x14ac:dyDescent="0.25"/>
    <row r="610" s="24" customFormat="1" x14ac:dyDescent="0.25"/>
    <row r="611" s="24" customFormat="1" x14ac:dyDescent="0.25"/>
    <row r="612" s="24" customFormat="1" x14ac:dyDescent="0.25"/>
    <row r="613" s="24" customFormat="1" x14ac:dyDescent="0.25"/>
    <row r="614" s="24" customFormat="1" x14ac:dyDescent="0.25"/>
    <row r="615" s="24" customFormat="1" x14ac:dyDescent="0.25"/>
    <row r="616" s="24" customFormat="1" x14ac:dyDescent="0.25"/>
    <row r="617" s="24" customFormat="1" x14ac:dyDescent="0.25"/>
    <row r="618" s="24" customFormat="1" x14ac:dyDescent="0.25"/>
    <row r="619" s="24" customFormat="1" x14ac:dyDescent="0.25"/>
    <row r="620" s="24" customFormat="1" x14ac:dyDescent="0.25"/>
    <row r="621" s="24" customFormat="1" x14ac:dyDescent="0.25"/>
    <row r="622" s="24" customFormat="1" x14ac:dyDescent="0.25"/>
    <row r="623" s="24" customFormat="1" x14ac:dyDescent="0.25"/>
    <row r="624" s="24" customFormat="1" x14ac:dyDescent="0.25"/>
    <row r="625" s="24" customFormat="1" x14ac:dyDescent="0.25"/>
    <row r="626" s="24" customFormat="1" x14ac:dyDescent="0.25"/>
    <row r="627" s="24" customFormat="1" x14ac:dyDescent="0.25"/>
    <row r="628" s="24" customFormat="1" x14ac:dyDescent="0.25"/>
    <row r="629" s="24" customFormat="1" x14ac:dyDescent="0.25"/>
    <row r="630" s="24" customFormat="1" x14ac:dyDescent="0.25"/>
    <row r="631" s="24" customFormat="1" x14ac:dyDescent="0.25"/>
    <row r="632" s="24" customFormat="1" x14ac:dyDescent="0.25"/>
    <row r="633" s="24" customFormat="1" x14ac:dyDescent="0.25"/>
    <row r="634" s="24" customFormat="1" x14ac:dyDescent="0.25"/>
    <row r="635" s="24" customFormat="1" x14ac:dyDescent="0.25"/>
    <row r="636" s="24" customFormat="1" x14ac:dyDescent="0.25"/>
    <row r="637" s="24" customFormat="1" x14ac:dyDescent="0.25"/>
    <row r="638" s="24" customFormat="1" x14ac:dyDescent="0.25"/>
    <row r="639" s="24" customFormat="1" x14ac:dyDescent="0.25"/>
    <row r="640" s="24" customFormat="1" x14ac:dyDescent="0.25"/>
    <row r="641" s="24" customFormat="1" x14ac:dyDescent="0.25"/>
    <row r="642" s="24" customFormat="1" x14ac:dyDescent="0.25"/>
    <row r="643" s="24" customFormat="1" x14ac:dyDescent="0.25"/>
    <row r="644" s="24" customFormat="1" x14ac:dyDescent="0.25"/>
    <row r="645" s="24" customFormat="1" x14ac:dyDescent="0.25"/>
    <row r="646" s="24" customFormat="1" x14ac:dyDescent="0.25"/>
    <row r="647" s="24" customFormat="1" x14ac:dyDescent="0.25"/>
    <row r="648" s="24" customFormat="1" x14ac:dyDescent="0.25"/>
    <row r="649" s="24" customFormat="1" x14ac:dyDescent="0.25"/>
    <row r="650" s="24" customFormat="1" x14ac:dyDescent="0.25"/>
    <row r="651" s="24" customFormat="1" x14ac:dyDescent="0.25"/>
    <row r="652" s="24" customFormat="1" x14ac:dyDescent="0.25"/>
    <row r="653" s="24" customFormat="1" x14ac:dyDescent="0.25"/>
    <row r="654" s="24" customFormat="1" x14ac:dyDescent="0.25"/>
    <row r="655" s="24" customFormat="1" x14ac:dyDescent="0.25"/>
    <row r="656" s="24" customFormat="1" x14ac:dyDescent="0.25"/>
    <row r="657" s="24" customFormat="1" x14ac:dyDescent="0.25"/>
    <row r="658" s="24" customFormat="1" x14ac:dyDescent="0.25"/>
    <row r="659" s="24" customFormat="1" x14ac:dyDescent="0.25"/>
    <row r="660" s="24" customFormat="1" x14ac:dyDescent="0.25"/>
    <row r="661" s="24" customFormat="1" x14ac:dyDescent="0.25"/>
    <row r="662" s="24" customFormat="1" x14ac:dyDescent="0.25"/>
    <row r="663" s="24" customFormat="1" x14ac:dyDescent="0.25"/>
    <row r="664" s="24" customFormat="1" x14ac:dyDescent="0.25"/>
    <row r="665" s="24" customFormat="1" x14ac:dyDescent="0.25"/>
    <row r="666" s="24" customFormat="1" x14ac:dyDescent="0.25"/>
    <row r="667" s="24" customFormat="1" x14ac:dyDescent="0.25"/>
    <row r="668" s="24" customFormat="1" x14ac:dyDescent="0.25"/>
    <row r="669" s="24" customFormat="1" x14ac:dyDescent="0.25"/>
    <row r="670" s="24" customFormat="1" x14ac:dyDescent="0.25"/>
    <row r="671" s="24" customFormat="1" x14ac:dyDescent="0.25"/>
    <row r="672" s="24" customFormat="1" x14ac:dyDescent="0.25"/>
    <row r="673" s="24" customFormat="1" x14ac:dyDescent="0.25"/>
    <row r="674" s="24" customFormat="1" x14ac:dyDescent="0.25"/>
    <row r="675" s="24" customFormat="1" x14ac:dyDescent="0.25"/>
    <row r="676" s="24" customFormat="1" x14ac:dyDescent="0.25"/>
    <row r="677" s="24" customFormat="1" x14ac:dyDescent="0.25"/>
    <row r="678" s="24" customFormat="1" x14ac:dyDescent="0.25"/>
    <row r="679" s="24" customFormat="1" x14ac:dyDescent="0.25"/>
    <row r="680" s="24" customFormat="1" x14ac:dyDescent="0.25"/>
    <row r="681" s="24" customFormat="1" x14ac:dyDescent="0.25"/>
    <row r="682" s="24" customFormat="1" x14ac:dyDescent="0.25"/>
    <row r="683" s="24" customFormat="1" x14ac:dyDescent="0.25"/>
    <row r="684" s="24" customFormat="1" x14ac:dyDescent="0.25"/>
    <row r="685" s="24" customFormat="1" x14ac:dyDescent="0.25"/>
    <row r="686" s="24" customFormat="1" x14ac:dyDescent="0.25"/>
    <row r="687" s="24" customFormat="1" x14ac:dyDescent="0.25"/>
    <row r="688" s="24" customFormat="1" x14ac:dyDescent="0.25"/>
    <row r="689" s="24" customFormat="1" x14ac:dyDescent="0.25"/>
    <row r="690" s="24" customFormat="1" x14ac:dyDescent="0.25"/>
    <row r="691" s="24" customFormat="1" x14ac:dyDescent="0.25"/>
    <row r="692" s="24" customFormat="1" x14ac:dyDescent="0.25"/>
    <row r="693" s="24" customFormat="1" x14ac:dyDescent="0.25"/>
    <row r="694" s="24" customFormat="1" x14ac:dyDescent="0.25"/>
    <row r="695" s="24" customFormat="1" x14ac:dyDescent="0.25"/>
    <row r="696" s="24" customFormat="1" x14ac:dyDescent="0.25"/>
    <row r="697" s="24" customFormat="1" x14ac:dyDescent="0.25"/>
    <row r="698" s="24" customFormat="1" x14ac:dyDescent="0.25"/>
    <row r="699" s="24" customFormat="1" x14ac:dyDescent="0.25"/>
    <row r="700" s="24" customFormat="1" x14ac:dyDescent="0.25"/>
    <row r="701" s="24" customFormat="1" x14ac:dyDescent="0.25"/>
    <row r="702" s="24" customFormat="1" x14ac:dyDescent="0.25"/>
    <row r="703" s="24" customFormat="1" x14ac:dyDescent="0.25"/>
    <row r="704" s="24" customFormat="1" x14ac:dyDescent="0.25"/>
    <row r="705" s="24" customFormat="1" x14ac:dyDescent="0.25"/>
    <row r="706" s="24" customFormat="1" x14ac:dyDescent="0.25"/>
    <row r="707" s="24" customFormat="1" x14ac:dyDescent="0.25"/>
    <row r="708" s="24" customFormat="1" x14ac:dyDescent="0.25"/>
    <row r="709" s="24" customFormat="1" x14ac:dyDescent="0.25"/>
    <row r="710" s="24" customFormat="1" x14ac:dyDescent="0.25"/>
    <row r="711" s="24" customFormat="1" x14ac:dyDescent="0.25"/>
    <row r="712" s="24" customFormat="1" x14ac:dyDescent="0.25"/>
    <row r="713" s="24" customFormat="1" x14ac:dyDescent="0.25"/>
    <row r="714" s="24" customFormat="1" x14ac:dyDescent="0.25"/>
    <row r="715" s="24" customFormat="1" x14ac:dyDescent="0.25"/>
    <row r="716" s="24" customFormat="1" x14ac:dyDescent="0.25"/>
    <row r="717" s="24" customFormat="1" x14ac:dyDescent="0.25"/>
    <row r="718" s="24" customFormat="1" x14ac:dyDescent="0.25"/>
    <row r="719" s="24" customFormat="1" x14ac:dyDescent="0.25"/>
    <row r="720" s="24" customFormat="1" x14ac:dyDescent="0.25"/>
    <row r="721" s="24" customFormat="1" x14ac:dyDescent="0.25"/>
    <row r="722" s="24" customFormat="1" x14ac:dyDescent="0.25"/>
    <row r="723" s="24" customFormat="1" x14ac:dyDescent="0.25"/>
    <row r="724" s="24" customFormat="1" x14ac:dyDescent="0.25"/>
    <row r="725" s="24" customFormat="1" x14ac:dyDescent="0.25"/>
    <row r="726" s="24" customFormat="1" x14ac:dyDescent="0.25"/>
    <row r="727" s="24" customFormat="1" x14ac:dyDescent="0.25"/>
    <row r="728" s="24" customFormat="1" x14ac:dyDescent="0.25"/>
    <row r="729" s="24" customFormat="1" x14ac:dyDescent="0.25"/>
    <row r="730" s="24" customFormat="1" x14ac:dyDescent="0.25"/>
    <row r="731" s="24" customFormat="1" x14ac:dyDescent="0.25"/>
    <row r="732" s="24" customFormat="1" x14ac:dyDescent="0.25"/>
    <row r="733" s="24" customFormat="1" x14ac:dyDescent="0.25"/>
    <row r="734" s="24" customFormat="1" x14ac:dyDescent="0.25"/>
    <row r="735" s="24" customFormat="1" x14ac:dyDescent="0.25"/>
    <row r="736" s="24" customFormat="1" x14ac:dyDescent="0.25"/>
    <row r="737" s="24" customFormat="1" x14ac:dyDescent="0.25"/>
    <row r="738" s="24" customFormat="1" x14ac:dyDescent="0.25"/>
    <row r="739" s="24" customFormat="1" x14ac:dyDescent="0.25"/>
    <row r="740" s="24" customFormat="1" x14ac:dyDescent="0.25"/>
    <row r="741" s="24" customFormat="1" x14ac:dyDescent="0.25"/>
    <row r="742" s="24" customFormat="1" x14ac:dyDescent="0.25"/>
    <row r="743" s="24" customFormat="1" x14ac:dyDescent="0.25"/>
    <row r="744" s="24" customFormat="1" x14ac:dyDescent="0.25"/>
    <row r="745" s="24" customFormat="1" x14ac:dyDescent="0.25"/>
    <row r="746" s="24" customFormat="1" x14ac:dyDescent="0.25"/>
    <row r="747" s="24" customFormat="1" x14ac:dyDescent="0.25"/>
    <row r="748" s="24" customFormat="1" x14ac:dyDescent="0.25"/>
    <row r="749" s="24" customFormat="1" x14ac:dyDescent="0.25"/>
    <row r="750" s="24" customFormat="1" x14ac:dyDescent="0.25"/>
    <row r="751" s="24" customFormat="1" x14ac:dyDescent="0.25"/>
    <row r="752" s="24" customFormat="1" x14ac:dyDescent="0.25"/>
    <row r="753" s="24" customFormat="1" x14ac:dyDescent="0.25"/>
    <row r="754" s="24" customFormat="1" x14ac:dyDescent="0.25"/>
    <row r="755" s="24" customFormat="1" x14ac:dyDescent="0.25"/>
    <row r="756" s="24" customFormat="1" x14ac:dyDescent="0.25"/>
    <row r="757" s="24" customFormat="1" x14ac:dyDescent="0.25"/>
    <row r="758" s="24" customFormat="1" x14ac:dyDescent="0.25"/>
    <row r="759" s="24" customFormat="1" x14ac:dyDescent="0.25"/>
    <row r="760" s="24" customFormat="1" x14ac:dyDescent="0.25"/>
    <row r="761" s="24" customFormat="1" x14ac:dyDescent="0.25"/>
    <row r="762" s="24" customFormat="1" x14ac:dyDescent="0.25"/>
    <row r="763" s="24" customFormat="1" x14ac:dyDescent="0.25"/>
    <row r="764" s="24" customFormat="1" x14ac:dyDescent="0.25"/>
    <row r="765" s="24" customFormat="1" x14ac:dyDescent="0.25"/>
    <row r="766" s="24" customFormat="1" x14ac:dyDescent="0.25"/>
    <row r="767" s="24" customFormat="1" x14ac:dyDescent="0.25"/>
    <row r="768" s="24" customFormat="1" x14ac:dyDescent="0.25"/>
    <row r="769" s="24" customFormat="1" x14ac:dyDescent="0.25"/>
    <row r="770" s="24" customFormat="1" x14ac:dyDescent="0.25"/>
    <row r="771" s="24" customFormat="1" x14ac:dyDescent="0.25"/>
    <row r="772" s="24" customFormat="1" x14ac:dyDescent="0.25"/>
    <row r="773" s="24" customFormat="1" x14ac:dyDescent="0.25"/>
    <row r="774" s="24" customFormat="1" x14ac:dyDescent="0.25"/>
    <row r="775" s="24" customFormat="1" x14ac:dyDescent="0.25"/>
    <row r="776" s="24" customFormat="1" x14ac:dyDescent="0.25"/>
    <row r="777" s="24" customFormat="1" x14ac:dyDescent="0.25"/>
    <row r="778" s="24" customFormat="1" x14ac:dyDescent="0.25"/>
    <row r="779" s="24" customFormat="1" x14ac:dyDescent="0.25"/>
    <row r="780" s="24" customFormat="1" x14ac:dyDescent="0.25"/>
    <row r="781" s="24" customFormat="1" x14ac:dyDescent="0.25"/>
    <row r="782" s="24" customFormat="1" x14ac:dyDescent="0.25"/>
    <row r="783" s="24" customFormat="1" x14ac:dyDescent="0.25"/>
    <row r="784" s="24" customFormat="1" x14ac:dyDescent="0.25"/>
    <row r="785" s="24" customFormat="1" x14ac:dyDescent="0.25"/>
    <row r="786" s="24" customFormat="1" x14ac:dyDescent="0.25"/>
    <row r="787" s="24" customFormat="1" x14ac:dyDescent="0.25"/>
    <row r="788" s="24" customFormat="1" x14ac:dyDescent="0.25"/>
    <row r="789" s="24" customFormat="1" x14ac:dyDescent="0.25"/>
    <row r="790" s="24" customFormat="1" x14ac:dyDescent="0.25"/>
    <row r="791" s="24" customFormat="1" x14ac:dyDescent="0.25"/>
    <row r="792" s="24" customFormat="1" x14ac:dyDescent="0.25"/>
    <row r="793" s="24" customFormat="1" x14ac:dyDescent="0.25"/>
    <row r="794" s="24" customFormat="1" x14ac:dyDescent="0.25"/>
    <row r="795" s="24" customFormat="1" x14ac:dyDescent="0.25"/>
    <row r="796" s="24" customFormat="1" x14ac:dyDescent="0.25"/>
    <row r="797" s="24" customFormat="1" x14ac:dyDescent="0.25"/>
    <row r="798" s="24" customFormat="1" x14ac:dyDescent="0.25"/>
    <row r="799" s="24" customFormat="1" x14ac:dyDescent="0.25"/>
    <row r="800" s="24" customFormat="1" x14ac:dyDescent="0.25"/>
    <row r="801" s="24" customFormat="1" x14ac:dyDescent="0.25"/>
    <row r="802" s="24" customFormat="1" x14ac:dyDescent="0.25"/>
    <row r="803" s="24" customFormat="1" x14ac:dyDescent="0.25"/>
    <row r="804" s="24" customFormat="1" x14ac:dyDescent="0.25"/>
    <row r="805" s="24" customFormat="1" x14ac:dyDescent="0.25"/>
    <row r="806" s="24" customFormat="1" x14ac:dyDescent="0.25"/>
    <row r="807" s="24" customFormat="1" x14ac:dyDescent="0.25"/>
    <row r="808" s="24" customFormat="1" x14ac:dyDescent="0.25"/>
    <row r="809" s="24" customFormat="1" x14ac:dyDescent="0.25"/>
    <row r="810" s="24" customFormat="1" x14ac:dyDescent="0.25"/>
    <row r="811" s="24" customFormat="1" x14ac:dyDescent="0.25"/>
    <row r="812" s="24" customFormat="1" x14ac:dyDescent="0.25"/>
    <row r="813" s="24" customFormat="1" x14ac:dyDescent="0.25"/>
    <row r="814" s="24" customFormat="1" x14ac:dyDescent="0.25"/>
    <row r="815" s="24" customFormat="1" x14ac:dyDescent="0.25"/>
    <row r="816" s="24" customFormat="1" x14ac:dyDescent="0.25"/>
    <row r="817" s="24" customFormat="1" x14ac:dyDescent="0.25"/>
    <row r="818" s="24" customFormat="1" x14ac:dyDescent="0.25"/>
    <row r="819" s="24" customFormat="1" x14ac:dyDescent="0.25"/>
    <row r="820" s="24" customFormat="1" x14ac:dyDescent="0.25"/>
    <row r="821" s="24" customFormat="1" x14ac:dyDescent="0.25"/>
    <row r="822" s="24" customFormat="1" x14ac:dyDescent="0.25"/>
    <row r="823" s="24" customFormat="1" x14ac:dyDescent="0.25"/>
    <row r="824" s="24" customFormat="1" x14ac:dyDescent="0.25"/>
    <row r="825" s="24" customFormat="1" x14ac:dyDescent="0.25"/>
    <row r="826" s="24" customFormat="1" x14ac:dyDescent="0.25"/>
    <row r="827" s="24" customFormat="1" x14ac:dyDescent="0.25"/>
    <row r="828" s="24" customFormat="1" x14ac:dyDescent="0.25"/>
    <row r="829" s="24" customFormat="1" x14ac:dyDescent="0.25"/>
    <row r="830" s="24" customFormat="1" x14ac:dyDescent="0.25"/>
    <row r="831" s="24" customFormat="1" x14ac:dyDescent="0.25"/>
    <row r="832" s="24" customFormat="1" x14ac:dyDescent="0.25"/>
    <row r="833" s="24" customFormat="1" x14ac:dyDescent="0.25"/>
    <row r="834" s="24" customFormat="1" x14ac:dyDescent="0.25"/>
    <row r="835" s="24" customFormat="1" x14ac:dyDescent="0.25"/>
    <row r="836" s="24" customFormat="1" x14ac:dyDescent="0.25"/>
    <row r="837" s="24" customFormat="1" x14ac:dyDescent="0.25"/>
    <row r="838" s="24" customFormat="1" x14ac:dyDescent="0.25"/>
    <row r="839" s="24" customFormat="1" x14ac:dyDescent="0.25"/>
    <row r="840" s="24" customFormat="1" x14ac:dyDescent="0.25"/>
    <row r="841" s="24" customFormat="1" x14ac:dyDescent="0.25"/>
    <row r="842" s="24" customFormat="1" x14ac:dyDescent="0.25"/>
    <row r="843" s="24" customFormat="1" x14ac:dyDescent="0.25"/>
    <row r="844" s="24" customFormat="1" x14ac:dyDescent="0.25"/>
    <row r="845" s="24" customFormat="1" x14ac:dyDescent="0.25"/>
    <row r="846" s="24" customFormat="1" x14ac:dyDescent="0.25"/>
    <row r="847" s="24" customFormat="1" x14ac:dyDescent="0.25"/>
    <row r="848" s="24" customFormat="1" x14ac:dyDescent="0.25"/>
    <row r="849" s="24" customFormat="1" x14ac:dyDescent="0.25"/>
    <row r="850" s="24" customFormat="1" x14ac:dyDescent="0.25"/>
    <row r="851" s="24" customFormat="1" x14ac:dyDescent="0.25"/>
    <row r="852" s="24" customFormat="1" x14ac:dyDescent="0.25"/>
    <row r="853" s="24" customFormat="1" x14ac:dyDescent="0.25"/>
    <row r="854" s="24" customFormat="1" x14ac:dyDescent="0.25"/>
    <row r="855" s="24" customFormat="1" x14ac:dyDescent="0.25"/>
    <row r="856" s="24" customFormat="1" x14ac:dyDescent="0.25"/>
    <row r="857" s="24" customFormat="1" x14ac:dyDescent="0.25"/>
    <row r="858" s="24" customFormat="1" x14ac:dyDescent="0.25"/>
    <row r="859" s="24" customFormat="1" x14ac:dyDescent="0.25"/>
    <row r="860" s="24" customFormat="1" x14ac:dyDescent="0.25"/>
    <row r="861" s="24" customFormat="1" x14ac:dyDescent="0.25"/>
    <row r="862" s="24" customFormat="1" x14ac:dyDescent="0.25"/>
    <row r="863" s="24" customFormat="1" x14ac:dyDescent="0.25"/>
    <row r="864" s="24" customFormat="1" x14ac:dyDescent="0.25"/>
    <row r="865" s="24" customFormat="1" x14ac:dyDescent="0.25"/>
    <row r="866" s="24" customFormat="1" x14ac:dyDescent="0.25"/>
    <row r="867" s="24" customFormat="1" x14ac:dyDescent="0.25"/>
    <row r="868" s="24" customFormat="1" x14ac:dyDescent="0.25"/>
    <row r="869" s="24" customFormat="1" x14ac:dyDescent="0.25"/>
    <row r="870" s="24" customFormat="1" x14ac:dyDescent="0.25"/>
    <row r="871" s="24" customFormat="1" x14ac:dyDescent="0.25"/>
    <row r="872" s="24" customFormat="1" x14ac:dyDescent="0.25"/>
    <row r="873" s="24" customFormat="1" x14ac:dyDescent="0.25"/>
    <row r="874" s="24" customFormat="1" x14ac:dyDescent="0.25"/>
    <row r="875" s="24" customFormat="1" x14ac:dyDescent="0.25"/>
    <row r="876" s="24" customFormat="1" x14ac:dyDescent="0.25"/>
    <row r="877" s="24" customFormat="1" x14ac:dyDescent="0.25"/>
    <row r="878" s="24" customFormat="1" x14ac:dyDescent="0.25"/>
    <row r="879" s="24" customFormat="1" x14ac:dyDescent="0.25"/>
    <row r="880" s="24" customFormat="1" x14ac:dyDescent="0.25"/>
    <row r="881" s="24" customFormat="1" x14ac:dyDescent="0.25"/>
    <row r="882" s="24" customFormat="1" x14ac:dyDescent="0.25"/>
    <row r="883" s="24" customFormat="1" x14ac:dyDescent="0.25"/>
    <row r="884" s="24" customFormat="1" x14ac:dyDescent="0.25"/>
    <row r="885" s="24" customFormat="1" x14ac:dyDescent="0.25"/>
    <row r="886" s="24" customFormat="1" x14ac:dyDescent="0.25"/>
    <row r="887" s="24" customFormat="1" x14ac:dyDescent="0.25"/>
    <row r="888" s="24" customFormat="1" x14ac:dyDescent="0.25"/>
    <row r="889" s="24" customFormat="1" x14ac:dyDescent="0.25"/>
    <row r="890" s="24" customFormat="1" x14ac:dyDescent="0.25"/>
    <row r="891" s="24" customFormat="1" x14ac:dyDescent="0.25"/>
    <row r="892" s="24" customFormat="1" x14ac:dyDescent="0.25"/>
    <row r="893" s="24" customFormat="1" x14ac:dyDescent="0.25"/>
    <row r="894" s="24" customFormat="1" x14ac:dyDescent="0.25"/>
    <row r="895" s="24" customFormat="1" x14ac:dyDescent="0.25"/>
    <row r="896" s="24" customFormat="1" x14ac:dyDescent="0.25"/>
    <row r="897" s="24" customFormat="1" x14ac:dyDescent="0.25"/>
    <row r="898" s="24" customFormat="1" x14ac:dyDescent="0.25"/>
    <row r="899" s="24" customFormat="1" x14ac:dyDescent="0.25"/>
    <row r="900" s="24" customFormat="1" x14ac:dyDescent="0.25"/>
    <row r="901" s="24" customFormat="1" x14ac:dyDescent="0.25"/>
    <row r="902" s="24" customFormat="1" x14ac:dyDescent="0.25"/>
    <row r="903" s="24" customFormat="1" x14ac:dyDescent="0.25"/>
    <row r="904" s="24" customFormat="1" x14ac:dyDescent="0.25"/>
    <row r="905" s="24" customFormat="1" x14ac:dyDescent="0.25"/>
    <row r="906" s="24" customFormat="1" x14ac:dyDescent="0.25"/>
    <row r="907" s="24" customFormat="1" x14ac:dyDescent="0.25"/>
    <row r="908" s="24" customFormat="1" x14ac:dyDescent="0.25"/>
    <row r="909" s="24" customFormat="1" x14ac:dyDescent="0.25"/>
    <row r="910" s="24" customFormat="1" x14ac:dyDescent="0.25"/>
    <row r="911" s="24" customFormat="1" x14ac:dyDescent="0.25"/>
    <row r="912" s="24" customFormat="1" x14ac:dyDescent="0.25"/>
    <row r="913" s="24" customFormat="1" x14ac:dyDescent="0.25"/>
    <row r="914" s="24" customFormat="1" x14ac:dyDescent="0.25"/>
    <row r="915" s="24" customFormat="1" x14ac:dyDescent="0.25"/>
    <row r="916" s="24" customFormat="1" x14ac:dyDescent="0.25"/>
    <row r="917" s="24" customFormat="1" x14ac:dyDescent="0.25"/>
    <row r="918" s="24" customFormat="1" x14ac:dyDescent="0.25"/>
    <row r="919" s="24" customFormat="1" x14ac:dyDescent="0.25"/>
    <row r="920" s="24" customFormat="1" x14ac:dyDescent="0.25"/>
    <row r="921" s="24" customFormat="1" x14ac:dyDescent="0.25"/>
    <row r="922" s="24" customFormat="1" x14ac:dyDescent="0.25"/>
    <row r="923" s="24" customFormat="1" x14ac:dyDescent="0.25"/>
    <row r="924" s="24" customFormat="1" x14ac:dyDescent="0.25"/>
    <row r="925" s="24" customFormat="1" x14ac:dyDescent="0.25"/>
    <row r="926" s="24" customFormat="1" x14ac:dyDescent="0.25"/>
    <row r="927" s="24" customFormat="1" x14ac:dyDescent="0.25"/>
    <row r="928" s="24" customFormat="1" x14ac:dyDescent="0.25"/>
    <row r="929" s="24" customFormat="1" x14ac:dyDescent="0.25"/>
    <row r="930" s="24" customFormat="1" x14ac:dyDescent="0.25"/>
    <row r="931" s="24" customFormat="1" x14ac:dyDescent="0.25"/>
    <row r="932" s="24" customFormat="1" x14ac:dyDescent="0.25"/>
    <row r="933" s="24" customFormat="1" x14ac:dyDescent="0.25"/>
    <row r="934" s="24" customFormat="1" x14ac:dyDescent="0.25"/>
    <row r="935" s="24" customFormat="1" x14ac:dyDescent="0.25"/>
    <row r="936" s="24" customFormat="1" x14ac:dyDescent="0.25"/>
    <row r="937" s="24" customFormat="1" x14ac:dyDescent="0.25"/>
    <row r="938" s="24" customFormat="1" x14ac:dyDescent="0.25"/>
    <row r="939" s="24" customFormat="1" x14ac:dyDescent="0.25"/>
    <row r="940" s="24" customFormat="1" x14ac:dyDescent="0.25"/>
    <row r="941" s="24" customFormat="1" x14ac:dyDescent="0.25"/>
    <row r="942" s="24" customFormat="1" x14ac:dyDescent="0.25"/>
    <row r="943" s="24" customFormat="1" x14ac:dyDescent="0.25"/>
    <row r="944" s="24" customFormat="1" x14ac:dyDescent="0.25"/>
    <row r="945" s="24" customFormat="1" x14ac:dyDescent="0.25"/>
    <row r="946" s="24" customFormat="1" x14ac:dyDescent="0.25"/>
    <row r="947" s="24" customFormat="1" x14ac:dyDescent="0.25"/>
    <row r="948" s="24" customFormat="1" x14ac:dyDescent="0.25"/>
    <row r="949" s="24" customFormat="1" x14ac:dyDescent="0.25"/>
    <row r="950" s="24" customFormat="1" x14ac:dyDescent="0.25"/>
    <row r="951" s="24" customFormat="1" x14ac:dyDescent="0.25"/>
    <row r="952" s="24" customFormat="1" x14ac:dyDescent="0.25"/>
    <row r="953" s="24" customFormat="1" x14ac:dyDescent="0.25"/>
    <row r="954" s="24" customFormat="1" x14ac:dyDescent="0.25"/>
    <row r="955" s="24" customFormat="1" x14ac:dyDescent="0.25"/>
    <row r="956" s="24" customFormat="1" x14ac:dyDescent="0.25"/>
    <row r="957" s="24" customFormat="1" x14ac:dyDescent="0.25"/>
    <row r="958" s="24" customFormat="1" x14ac:dyDescent="0.25"/>
    <row r="959" s="24" customFormat="1" x14ac:dyDescent="0.25"/>
    <row r="960" s="24" customFormat="1" x14ac:dyDescent="0.25"/>
    <row r="961" s="24" customFormat="1" x14ac:dyDescent="0.25"/>
    <row r="962" s="24" customFormat="1" x14ac:dyDescent="0.25"/>
    <row r="963" s="24" customFormat="1" x14ac:dyDescent="0.25"/>
    <row r="964" s="24" customFormat="1" x14ac:dyDescent="0.25"/>
    <row r="965" s="24" customFormat="1" x14ac:dyDescent="0.25"/>
    <row r="966" s="24" customFormat="1" x14ac:dyDescent="0.25"/>
    <row r="967" s="24" customFormat="1" x14ac:dyDescent="0.25"/>
    <row r="968" s="24" customFormat="1" x14ac:dyDescent="0.25"/>
    <row r="969" s="24" customFormat="1" x14ac:dyDescent="0.25"/>
    <row r="970" s="24" customFormat="1" x14ac:dyDescent="0.25"/>
    <row r="971" s="24" customFormat="1" x14ac:dyDescent="0.25"/>
    <row r="972" s="24" customFormat="1" x14ac:dyDescent="0.25"/>
    <row r="973" s="24" customFormat="1" x14ac:dyDescent="0.25"/>
    <row r="974" s="24" customFormat="1" x14ac:dyDescent="0.25"/>
    <row r="975" s="24" customFormat="1" x14ac:dyDescent="0.25"/>
    <row r="976" s="24" customFormat="1" x14ac:dyDescent="0.25"/>
    <row r="977" s="24" customFormat="1" x14ac:dyDescent="0.25"/>
    <row r="978" s="24" customFormat="1" x14ac:dyDescent="0.25"/>
    <row r="979" s="24" customFormat="1" x14ac:dyDescent="0.25"/>
    <row r="980" s="24" customFormat="1" x14ac:dyDescent="0.25"/>
    <row r="981" s="24" customFormat="1" x14ac:dyDescent="0.25"/>
    <row r="982" s="24" customFormat="1" x14ac:dyDescent="0.25"/>
    <row r="983" s="24" customFormat="1" x14ac:dyDescent="0.25"/>
    <row r="984" s="24" customFormat="1" x14ac:dyDescent="0.25"/>
    <row r="985" s="24" customFormat="1" x14ac:dyDescent="0.25"/>
    <row r="986" s="24" customFormat="1" x14ac:dyDescent="0.25"/>
    <row r="987" s="24" customFormat="1" x14ac:dyDescent="0.25"/>
    <row r="988" s="24" customFormat="1" x14ac:dyDescent="0.25"/>
    <row r="989" s="24" customFormat="1" x14ac:dyDescent="0.25"/>
    <row r="990" s="24" customFormat="1" x14ac:dyDescent="0.25"/>
    <row r="991" s="24" customFormat="1" x14ac:dyDescent="0.25"/>
    <row r="992" s="24" customFormat="1" x14ac:dyDescent="0.25"/>
    <row r="993" s="24" customFormat="1" x14ac:dyDescent="0.25"/>
    <row r="994" s="24" customFormat="1" x14ac:dyDescent="0.25"/>
    <row r="995" s="24" customFormat="1" x14ac:dyDescent="0.25"/>
    <row r="996" s="24" customFormat="1" x14ac:dyDescent="0.25"/>
    <row r="997" s="24" customFormat="1" x14ac:dyDescent="0.25"/>
    <row r="998" s="24" customFormat="1" x14ac:dyDescent="0.25"/>
    <row r="999" s="24" customFormat="1" x14ac:dyDescent="0.25"/>
    <row r="1000" s="24" customFormat="1" x14ac:dyDescent="0.25"/>
    <row r="1001" s="24" customFormat="1" x14ac:dyDescent="0.25"/>
    <row r="1002" s="24" customFormat="1" x14ac:dyDescent="0.25"/>
    <row r="1003" s="24" customFormat="1" x14ac:dyDescent="0.25"/>
    <row r="1004" s="24" customFormat="1" x14ac:dyDescent="0.25"/>
    <row r="1005" s="24" customFormat="1" x14ac:dyDescent="0.25"/>
    <row r="1006" s="24" customFormat="1" x14ac:dyDescent="0.25"/>
    <row r="1007" s="24" customFormat="1" x14ac:dyDescent="0.25"/>
    <row r="1008" s="24" customFormat="1" x14ac:dyDescent="0.25"/>
    <row r="1009" s="24" customFormat="1" x14ac:dyDescent="0.25"/>
    <row r="1010" s="24" customFormat="1" x14ac:dyDescent="0.25"/>
    <row r="1011" s="24" customFormat="1" x14ac:dyDescent="0.25"/>
    <row r="1012" s="24" customFormat="1" x14ac:dyDescent="0.25"/>
    <row r="1013" s="24" customFormat="1" x14ac:dyDescent="0.25"/>
    <row r="1014" s="24" customFormat="1" x14ac:dyDescent="0.25"/>
    <row r="1015" s="24" customFormat="1" x14ac:dyDescent="0.25"/>
    <row r="1016" s="24" customFormat="1" x14ac:dyDescent="0.25"/>
    <row r="1017" s="24" customFormat="1" x14ac:dyDescent="0.25"/>
    <row r="1018" s="24" customFormat="1" x14ac:dyDescent="0.25"/>
    <row r="1019" s="24" customFormat="1" x14ac:dyDescent="0.25"/>
    <row r="1020" s="24" customFormat="1" x14ac:dyDescent="0.25"/>
    <row r="1021" s="24" customFormat="1" x14ac:dyDescent="0.25"/>
    <row r="1022" s="24" customFormat="1" x14ac:dyDescent="0.25"/>
    <row r="1023" s="24" customFormat="1" x14ac:dyDescent="0.25"/>
    <row r="1024" s="24" customFormat="1" x14ac:dyDescent="0.25"/>
    <row r="1025" s="24" customFormat="1" x14ac:dyDescent="0.25"/>
    <row r="1026" s="24" customFormat="1" x14ac:dyDescent="0.25"/>
    <row r="1027" s="24" customFormat="1" x14ac:dyDescent="0.25"/>
    <row r="1028" s="24" customFormat="1" x14ac:dyDescent="0.25"/>
    <row r="1029" s="24" customFormat="1" x14ac:dyDescent="0.25"/>
    <row r="1030" s="24" customFormat="1" x14ac:dyDescent="0.25"/>
    <row r="1031" s="24" customFormat="1" x14ac:dyDescent="0.25"/>
    <row r="1032" s="24" customFormat="1" x14ac:dyDescent="0.25"/>
    <row r="1033" s="24" customFormat="1" x14ac:dyDescent="0.25"/>
    <row r="1034" s="24" customFormat="1" x14ac:dyDescent="0.25"/>
    <row r="1035" s="24" customFormat="1" x14ac:dyDescent="0.25"/>
    <row r="1036" s="24" customFormat="1" x14ac:dyDescent="0.25"/>
    <row r="1037" s="24" customFormat="1" x14ac:dyDescent="0.25"/>
    <row r="1038" s="24" customFormat="1" x14ac:dyDescent="0.25"/>
    <row r="1039" s="24" customFormat="1" x14ac:dyDescent="0.25"/>
    <row r="1040" s="24" customFormat="1" x14ac:dyDescent="0.25"/>
    <row r="1041" s="24" customFormat="1" x14ac:dyDescent="0.25"/>
    <row r="1042" s="24" customFormat="1" x14ac:dyDescent="0.25"/>
    <row r="1043" s="24" customFormat="1" x14ac:dyDescent="0.25"/>
    <row r="1044" s="24" customFormat="1" x14ac:dyDescent="0.25"/>
    <row r="1045" s="24" customFormat="1" x14ac:dyDescent="0.25"/>
    <row r="1046" s="24" customFormat="1" x14ac:dyDescent="0.25"/>
    <row r="1047" s="24" customFormat="1" x14ac:dyDescent="0.25"/>
    <row r="1048" s="24" customFormat="1" x14ac:dyDescent="0.25"/>
    <row r="1049" s="24" customFormat="1" x14ac:dyDescent="0.25"/>
    <row r="1050" s="24" customFormat="1" x14ac:dyDescent="0.25"/>
    <row r="1051" s="24" customFormat="1" x14ac:dyDescent="0.25"/>
    <row r="1052" s="24" customFormat="1" x14ac:dyDescent="0.25"/>
    <row r="1053" s="24" customFormat="1" x14ac:dyDescent="0.25"/>
    <row r="1054" s="24" customFormat="1" x14ac:dyDescent="0.25"/>
    <row r="1055" s="24" customFormat="1" x14ac:dyDescent="0.25"/>
    <row r="1056" s="24" customFormat="1" x14ac:dyDescent="0.25"/>
    <row r="1057" s="24" customFormat="1" x14ac:dyDescent="0.25"/>
    <row r="1058" s="24" customFormat="1" x14ac:dyDescent="0.25"/>
    <row r="1059" s="24" customFormat="1" x14ac:dyDescent="0.25"/>
    <row r="1060" s="24" customFormat="1" x14ac:dyDescent="0.25"/>
    <row r="1061" s="24" customFormat="1" x14ac:dyDescent="0.25"/>
    <row r="1062" s="24" customFormat="1" x14ac:dyDescent="0.25"/>
    <row r="1063" s="24" customFormat="1" x14ac:dyDescent="0.25"/>
    <row r="1064" s="24" customFormat="1" x14ac:dyDescent="0.25"/>
    <row r="1065" s="24" customFormat="1" x14ac:dyDescent="0.25"/>
    <row r="1066" s="24" customFormat="1" x14ac:dyDescent="0.25"/>
    <row r="1067" s="24" customFormat="1" x14ac:dyDescent="0.25"/>
    <row r="1068" s="24" customFormat="1" x14ac:dyDescent="0.25"/>
    <row r="1069" s="24" customFormat="1" x14ac:dyDescent="0.25"/>
    <row r="1070" s="24" customFormat="1" x14ac:dyDescent="0.25"/>
    <row r="1071" s="24" customFormat="1" x14ac:dyDescent="0.25"/>
    <row r="1072" s="24" customFormat="1" x14ac:dyDescent="0.25"/>
    <row r="1073" s="24" customFormat="1" x14ac:dyDescent="0.25"/>
    <row r="1074" s="24" customFormat="1" x14ac:dyDescent="0.25"/>
    <row r="1075" s="24" customFormat="1" x14ac:dyDescent="0.25"/>
    <row r="1076" s="24" customFormat="1" x14ac:dyDescent="0.25"/>
    <row r="1077" s="24" customFormat="1" x14ac:dyDescent="0.25"/>
    <row r="1078" s="24" customFormat="1" x14ac:dyDescent="0.25"/>
    <row r="1079" s="24" customFormat="1" x14ac:dyDescent="0.25"/>
    <row r="1080" s="24" customFormat="1" x14ac:dyDescent="0.25"/>
    <row r="1081" s="24" customFormat="1" x14ac:dyDescent="0.25"/>
    <row r="1082" s="24" customFormat="1" x14ac:dyDescent="0.25"/>
    <row r="1083" s="24" customFormat="1" x14ac:dyDescent="0.25"/>
    <row r="1084" s="24" customFormat="1" x14ac:dyDescent="0.25"/>
    <row r="1085" s="24" customFormat="1" x14ac:dyDescent="0.25"/>
    <row r="1086" s="24" customFormat="1" x14ac:dyDescent="0.25"/>
    <row r="1087" s="24" customFormat="1" x14ac:dyDescent="0.25"/>
    <row r="1088" s="24" customFormat="1" x14ac:dyDescent="0.25"/>
    <row r="1089" s="24" customFormat="1" x14ac:dyDescent="0.25"/>
    <row r="1090" s="24" customFormat="1" x14ac:dyDescent="0.25"/>
    <row r="1091" s="24" customFormat="1" x14ac:dyDescent="0.25"/>
    <row r="1092" s="24" customFormat="1" x14ac:dyDescent="0.25"/>
    <row r="1093" s="24" customFormat="1" x14ac:dyDescent="0.25"/>
    <row r="1094" s="24" customFormat="1" x14ac:dyDescent="0.25"/>
    <row r="1095" s="24" customFormat="1" x14ac:dyDescent="0.25"/>
    <row r="1096" s="24" customFormat="1" x14ac:dyDescent="0.25"/>
    <row r="1097" s="24" customFormat="1" x14ac:dyDescent="0.25"/>
    <row r="1098" s="24" customFormat="1" x14ac:dyDescent="0.25"/>
    <row r="1099" s="24" customFormat="1" x14ac:dyDescent="0.25"/>
    <row r="1100" s="24" customFormat="1" x14ac:dyDescent="0.25"/>
    <row r="1101" s="24" customFormat="1" x14ac:dyDescent="0.25"/>
    <row r="1102" s="24" customFormat="1" x14ac:dyDescent="0.25"/>
    <row r="1103" s="24" customFormat="1" x14ac:dyDescent="0.25"/>
    <row r="1104" s="24" customFormat="1" x14ac:dyDescent="0.25"/>
    <row r="1105" s="24" customFormat="1" x14ac:dyDescent="0.25"/>
    <row r="1106" s="24" customFormat="1" x14ac:dyDescent="0.25"/>
    <row r="1107" s="24" customFormat="1" x14ac:dyDescent="0.25"/>
    <row r="1108" s="24" customFormat="1" x14ac:dyDescent="0.25"/>
    <row r="1109" s="24" customFormat="1" x14ac:dyDescent="0.25"/>
    <row r="1110" s="24" customFormat="1" x14ac:dyDescent="0.25"/>
    <row r="1111" s="24" customFormat="1" x14ac:dyDescent="0.25"/>
    <row r="1112" s="24" customFormat="1" x14ac:dyDescent="0.25"/>
    <row r="1113" s="24" customFormat="1" x14ac:dyDescent="0.25"/>
    <row r="1114" s="24" customFormat="1" x14ac:dyDescent="0.25"/>
    <row r="1115" s="24" customFormat="1" x14ac:dyDescent="0.25"/>
    <row r="1116" s="24" customFormat="1" x14ac:dyDescent="0.25"/>
    <row r="1117" s="24" customFormat="1" x14ac:dyDescent="0.25"/>
    <row r="1118" s="24" customFormat="1" x14ac:dyDescent="0.25"/>
    <row r="1119" s="24" customFormat="1" x14ac:dyDescent="0.25"/>
    <row r="1120" s="24" customFormat="1" x14ac:dyDescent="0.25"/>
    <row r="1121" s="24" customFormat="1" x14ac:dyDescent="0.25"/>
    <row r="1122" s="24" customFormat="1" x14ac:dyDescent="0.25"/>
    <row r="1123" s="24" customFormat="1" x14ac:dyDescent="0.25"/>
    <row r="1124" s="24" customFormat="1" x14ac:dyDescent="0.25"/>
    <row r="1125" s="24" customFormat="1" x14ac:dyDescent="0.25"/>
    <row r="1126" s="24" customFormat="1" x14ac:dyDescent="0.25"/>
    <row r="1127" s="24" customFormat="1" x14ac:dyDescent="0.25"/>
    <row r="1128" s="24" customFormat="1" x14ac:dyDescent="0.25"/>
    <row r="1129" s="24" customFormat="1" x14ac:dyDescent="0.25"/>
    <row r="1130" s="24" customFormat="1" x14ac:dyDescent="0.25"/>
    <row r="1131" s="24" customFormat="1" x14ac:dyDescent="0.25"/>
    <row r="1132" s="24" customFormat="1" x14ac:dyDescent="0.25"/>
    <row r="1133" s="24" customFormat="1" x14ac:dyDescent="0.25"/>
    <row r="1134" s="24" customFormat="1" x14ac:dyDescent="0.25"/>
    <row r="1135" s="24" customFormat="1" x14ac:dyDescent="0.25"/>
    <row r="1136" s="24" customFormat="1" x14ac:dyDescent="0.25"/>
    <row r="1137" s="24" customFormat="1" x14ac:dyDescent="0.25"/>
    <row r="1138" s="24" customFormat="1" x14ac:dyDescent="0.25"/>
    <row r="1139" s="24" customFormat="1" x14ac:dyDescent="0.25"/>
    <row r="1140" s="24" customFormat="1" x14ac:dyDescent="0.25"/>
    <row r="1141" s="24" customFormat="1" x14ac:dyDescent="0.25"/>
    <row r="1142" s="24" customFormat="1" x14ac:dyDescent="0.25"/>
    <row r="1143" s="24" customFormat="1" x14ac:dyDescent="0.25"/>
    <row r="1144" s="24" customFormat="1" x14ac:dyDescent="0.25"/>
    <row r="1145" s="24" customFormat="1" x14ac:dyDescent="0.25"/>
    <row r="1146" s="24" customFormat="1" x14ac:dyDescent="0.25"/>
    <row r="1147" s="24" customFormat="1" x14ac:dyDescent="0.25"/>
    <row r="1148" s="24" customFormat="1" x14ac:dyDescent="0.25"/>
    <row r="1149" s="24" customFormat="1" x14ac:dyDescent="0.25"/>
    <row r="1150" s="24" customFormat="1" x14ac:dyDescent="0.25"/>
    <row r="1151" s="24" customFormat="1" x14ac:dyDescent="0.25"/>
    <row r="1152" s="24" customFormat="1" x14ac:dyDescent="0.25"/>
    <row r="1153" s="24" customFormat="1" x14ac:dyDescent="0.25"/>
    <row r="1154" s="24" customFormat="1" x14ac:dyDescent="0.25"/>
    <row r="1155" s="24" customFormat="1" x14ac:dyDescent="0.25"/>
    <row r="1156" s="24" customFormat="1" x14ac:dyDescent="0.25"/>
    <row r="1157" s="24" customFormat="1" x14ac:dyDescent="0.25"/>
    <row r="1158" s="24" customFormat="1" x14ac:dyDescent="0.25"/>
    <row r="1159" s="24" customFormat="1" x14ac:dyDescent="0.25"/>
    <row r="1160" s="24" customFormat="1" x14ac:dyDescent="0.25"/>
    <row r="1161" s="24" customFormat="1" x14ac:dyDescent="0.25"/>
    <row r="1162" s="24" customFormat="1" x14ac:dyDescent="0.25"/>
    <row r="1163" s="24" customFormat="1" x14ac:dyDescent="0.25"/>
    <row r="1164" s="24" customFormat="1" x14ac:dyDescent="0.25"/>
    <row r="1165" s="24" customFormat="1" x14ac:dyDescent="0.25"/>
    <row r="1166" s="24" customFormat="1" x14ac:dyDescent="0.25"/>
    <row r="1167" s="24" customFormat="1" x14ac:dyDescent="0.25"/>
    <row r="1168" s="24" customFormat="1" x14ac:dyDescent="0.25"/>
    <row r="1169" s="24" customFormat="1" x14ac:dyDescent="0.25"/>
    <row r="1170" s="24" customFormat="1" x14ac:dyDescent="0.25"/>
    <row r="1171" s="24" customFormat="1" x14ac:dyDescent="0.25"/>
    <row r="1172" s="24" customFormat="1" x14ac:dyDescent="0.25"/>
    <row r="1173" s="24" customFormat="1" x14ac:dyDescent="0.25"/>
    <row r="1174" s="24" customFormat="1" x14ac:dyDescent="0.25"/>
    <row r="1175" s="24" customFormat="1" x14ac:dyDescent="0.25"/>
    <row r="1176" s="24" customFormat="1" x14ac:dyDescent="0.25"/>
    <row r="1177" s="24" customFormat="1" x14ac:dyDescent="0.25"/>
    <row r="1178" s="24" customFormat="1" x14ac:dyDescent="0.25"/>
    <row r="1179" s="24" customFormat="1" x14ac:dyDescent="0.25"/>
    <row r="1180" s="24" customFormat="1" x14ac:dyDescent="0.25"/>
    <row r="1181" s="24" customFormat="1" x14ac:dyDescent="0.25"/>
    <row r="1182" s="24" customFormat="1" x14ac:dyDescent="0.25"/>
    <row r="1183" s="24" customFormat="1" x14ac:dyDescent="0.25"/>
    <row r="1184" s="24" customFormat="1" x14ac:dyDescent="0.25"/>
    <row r="1185" s="24" customFormat="1" x14ac:dyDescent="0.25"/>
    <row r="1186" s="24" customFormat="1" x14ac:dyDescent="0.25"/>
    <row r="1187" s="24" customFormat="1" x14ac:dyDescent="0.25"/>
    <row r="1188" s="24" customFormat="1" x14ac:dyDescent="0.25"/>
    <row r="1189" s="24" customFormat="1" x14ac:dyDescent="0.25"/>
    <row r="1190" s="24" customFormat="1" x14ac:dyDescent="0.25"/>
    <row r="1191" s="24" customFormat="1" x14ac:dyDescent="0.25"/>
    <row r="1192" s="24" customFormat="1" x14ac:dyDescent="0.25"/>
    <row r="1193" s="24" customFormat="1" x14ac:dyDescent="0.25"/>
    <row r="1194" s="24" customFormat="1" x14ac:dyDescent="0.25"/>
    <row r="1195" s="24" customFormat="1" x14ac:dyDescent="0.25"/>
    <row r="1196" s="24" customFormat="1" x14ac:dyDescent="0.25"/>
    <row r="1197" s="24" customFormat="1" x14ac:dyDescent="0.25"/>
    <row r="1198" s="24" customFormat="1" x14ac:dyDescent="0.25"/>
    <row r="1199" s="24" customFormat="1" x14ac:dyDescent="0.25"/>
    <row r="1200" s="24" customFormat="1" x14ac:dyDescent="0.25"/>
    <row r="1201" s="24" customFormat="1" x14ac:dyDescent="0.25"/>
    <row r="1202" s="24" customFormat="1" x14ac:dyDescent="0.25"/>
    <row r="1203" s="24" customFormat="1" x14ac:dyDescent="0.25"/>
    <row r="1204" s="24" customFormat="1" x14ac:dyDescent="0.25"/>
    <row r="1205" s="24" customFormat="1" x14ac:dyDescent="0.25"/>
    <row r="1206" s="24" customFormat="1" x14ac:dyDescent="0.25"/>
    <row r="1207" s="24" customFormat="1" x14ac:dyDescent="0.25"/>
    <row r="1208" s="24" customFormat="1" x14ac:dyDescent="0.25"/>
    <row r="1209" s="24" customFormat="1" x14ac:dyDescent="0.25"/>
    <row r="1210" s="24" customFormat="1" x14ac:dyDescent="0.25"/>
    <row r="1211" s="24" customFormat="1" x14ac:dyDescent="0.25"/>
    <row r="1212" s="24" customFormat="1" x14ac:dyDescent="0.25"/>
    <row r="1213" s="24" customFormat="1" x14ac:dyDescent="0.25"/>
    <row r="1214" s="24" customFormat="1" x14ac:dyDescent="0.25"/>
    <row r="1215" s="24" customFormat="1" x14ac:dyDescent="0.25"/>
    <row r="1216" s="24" customFormat="1" x14ac:dyDescent="0.25"/>
    <row r="1217" s="24" customFormat="1" x14ac:dyDescent="0.25"/>
    <row r="1218" s="24" customFormat="1" x14ac:dyDescent="0.25"/>
    <row r="1219" s="24" customFormat="1" x14ac:dyDescent="0.25"/>
    <row r="1220" s="24" customFormat="1" x14ac:dyDescent="0.25"/>
    <row r="1221" s="24" customFormat="1" x14ac:dyDescent="0.25"/>
    <row r="1222" s="24" customFormat="1" x14ac:dyDescent="0.25"/>
    <row r="1223" s="24" customFormat="1" x14ac:dyDescent="0.25"/>
    <row r="1224" s="24" customFormat="1" x14ac:dyDescent="0.25"/>
    <row r="1225" s="24" customFormat="1" x14ac:dyDescent="0.25"/>
    <row r="1226" s="24" customFormat="1" x14ac:dyDescent="0.25"/>
    <row r="1227" s="24" customFormat="1" x14ac:dyDescent="0.25"/>
    <row r="1228" s="24" customFormat="1" x14ac:dyDescent="0.25"/>
    <row r="1229" s="24" customFormat="1" x14ac:dyDescent="0.25"/>
    <row r="1230" s="24" customFormat="1" x14ac:dyDescent="0.25"/>
    <row r="1231" s="24" customFormat="1" x14ac:dyDescent="0.25"/>
    <row r="1232" s="24" customFormat="1" x14ac:dyDescent="0.25"/>
    <row r="1233" s="24" customFormat="1" x14ac:dyDescent="0.25"/>
    <row r="1234" s="24" customFormat="1" x14ac:dyDescent="0.25"/>
    <row r="1235" s="24" customFormat="1" x14ac:dyDescent="0.25"/>
    <row r="1236" s="24" customFormat="1" x14ac:dyDescent="0.25"/>
    <row r="1237" s="24" customFormat="1" x14ac:dyDescent="0.25"/>
    <row r="1238" s="24" customFormat="1" x14ac:dyDescent="0.25"/>
    <row r="1239" s="24" customFormat="1" x14ac:dyDescent="0.25"/>
    <row r="1240" s="24" customFormat="1" x14ac:dyDescent="0.25"/>
    <row r="1241" s="24" customFormat="1" x14ac:dyDescent="0.25"/>
    <row r="1242" s="24" customFormat="1" x14ac:dyDescent="0.25"/>
    <row r="1243" s="24" customFormat="1" x14ac:dyDescent="0.25"/>
    <row r="1244" s="24" customFormat="1" x14ac:dyDescent="0.25"/>
    <row r="1245" s="24" customFormat="1" x14ac:dyDescent="0.25"/>
    <row r="1246" s="24" customFormat="1" x14ac:dyDescent="0.25"/>
    <row r="1247" s="24" customFormat="1" x14ac:dyDescent="0.25"/>
    <row r="1248" s="24" customFormat="1" x14ac:dyDescent="0.25"/>
    <row r="1249" s="24" customFormat="1" x14ac:dyDescent="0.25"/>
    <row r="1250" s="24" customFormat="1" x14ac:dyDescent="0.25"/>
    <row r="1251" s="24" customFormat="1" x14ac:dyDescent="0.25"/>
    <row r="1252" s="24" customFormat="1" x14ac:dyDescent="0.25"/>
    <row r="1253" s="24" customFormat="1" x14ac:dyDescent="0.25"/>
    <row r="1254" s="24" customFormat="1" x14ac:dyDescent="0.25"/>
    <row r="1255" s="24" customFormat="1" x14ac:dyDescent="0.25"/>
    <row r="1256" s="24" customFormat="1" x14ac:dyDescent="0.25"/>
    <row r="1257" s="24" customFormat="1" x14ac:dyDescent="0.25"/>
    <row r="1258" s="24" customFormat="1" x14ac:dyDescent="0.25"/>
    <row r="1259" s="24" customFormat="1" x14ac:dyDescent="0.25"/>
    <row r="1260" s="24" customFormat="1" x14ac:dyDescent="0.25"/>
    <row r="1261" s="24" customFormat="1" x14ac:dyDescent="0.25"/>
    <row r="1262" s="24" customFormat="1" x14ac:dyDescent="0.25"/>
    <row r="1263" s="24" customFormat="1" x14ac:dyDescent="0.25"/>
    <row r="1264" s="24" customFormat="1" x14ac:dyDescent="0.25"/>
    <row r="1265" s="24" customFormat="1" x14ac:dyDescent="0.25"/>
    <row r="1266" s="24" customFormat="1" x14ac:dyDescent="0.25"/>
    <row r="1267" s="24" customFormat="1" x14ac:dyDescent="0.25"/>
    <row r="1268" s="24" customFormat="1" x14ac:dyDescent="0.25"/>
    <row r="1269" s="24" customFormat="1" x14ac:dyDescent="0.25"/>
    <row r="1270" s="24" customFormat="1" x14ac:dyDescent="0.25"/>
    <row r="1271" s="24" customFormat="1" x14ac:dyDescent="0.25"/>
    <row r="1272" s="24" customFormat="1" x14ac:dyDescent="0.25"/>
    <row r="1273" s="24" customFormat="1" x14ac:dyDescent="0.25"/>
    <row r="1274" s="24" customFormat="1" x14ac:dyDescent="0.25"/>
    <row r="1275" s="24" customFormat="1" x14ac:dyDescent="0.25"/>
    <row r="1276" s="24" customFormat="1" x14ac:dyDescent="0.25"/>
    <row r="1277" s="24" customFormat="1" x14ac:dyDescent="0.25"/>
    <row r="1278" s="24" customFormat="1" x14ac:dyDescent="0.25"/>
    <row r="1279" s="24" customFormat="1" x14ac:dyDescent="0.25"/>
    <row r="1280" s="24" customFormat="1" x14ac:dyDescent="0.25"/>
    <row r="1281" s="24" customFormat="1" x14ac:dyDescent="0.25"/>
    <row r="1282" s="24" customFormat="1" x14ac:dyDescent="0.25"/>
    <row r="1283" s="24" customFormat="1" x14ac:dyDescent="0.25"/>
    <row r="1284" s="24" customFormat="1" x14ac:dyDescent="0.25"/>
    <row r="1285" s="24" customFormat="1" x14ac:dyDescent="0.25"/>
    <row r="1286" s="24" customFormat="1" x14ac:dyDescent="0.25"/>
    <row r="1287" s="24" customFormat="1" x14ac:dyDescent="0.25"/>
    <row r="1288" s="24" customFormat="1" x14ac:dyDescent="0.25"/>
    <row r="1289" s="24" customFormat="1" x14ac:dyDescent="0.25"/>
    <row r="1290" s="24" customFormat="1" x14ac:dyDescent="0.25"/>
    <row r="1291" s="24" customFormat="1" x14ac:dyDescent="0.25"/>
    <row r="1292" s="24" customFormat="1" x14ac:dyDescent="0.25"/>
    <row r="1293" s="24" customFormat="1" x14ac:dyDescent="0.25"/>
    <row r="1294" s="24" customFormat="1" x14ac:dyDescent="0.25"/>
    <row r="1295" s="24" customFormat="1" x14ac:dyDescent="0.25"/>
    <row r="1296" s="24" customFormat="1" x14ac:dyDescent="0.25"/>
    <row r="1297" s="24" customFormat="1" x14ac:dyDescent="0.25"/>
    <row r="1298" s="24" customFormat="1" x14ac:dyDescent="0.25"/>
    <row r="1299" s="24" customFormat="1" x14ac:dyDescent="0.25"/>
    <row r="1300" s="24" customFormat="1" x14ac:dyDescent="0.25"/>
    <row r="1301" s="24" customFormat="1" x14ac:dyDescent="0.25"/>
    <row r="1302" s="24" customFormat="1" x14ac:dyDescent="0.25"/>
    <row r="1303" s="24" customFormat="1" x14ac:dyDescent="0.25"/>
    <row r="1304" s="24" customFormat="1" x14ac:dyDescent="0.25"/>
    <row r="1305" s="24" customFormat="1" x14ac:dyDescent="0.25"/>
    <row r="1306" s="24" customFormat="1" x14ac:dyDescent="0.25"/>
    <row r="1307" s="24" customFormat="1" x14ac:dyDescent="0.25"/>
    <row r="1308" s="24" customFormat="1" x14ac:dyDescent="0.25"/>
    <row r="1309" s="24" customFormat="1" x14ac:dyDescent="0.25"/>
    <row r="1310" s="24" customFormat="1" x14ac:dyDescent="0.25"/>
    <row r="1311" s="24" customFormat="1" x14ac:dyDescent="0.25"/>
    <row r="1312" s="24" customFormat="1" x14ac:dyDescent="0.25"/>
    <row r="1313" s="24" customFormat="1" x14ac:dyDescent="0.25"/>
    <row r="1314" s="24" customFormat="1" x14ac:dyDescent="0.25"/>
    <row r="1315" s="24" customFormat="1" x14ac:dyDescent="0.25"/>
    <row r="1316" s="24" customFormat="1" x14ac:dyDescent="0.25"/>
    <row r="1317" s="24" customFormat="1" x14ac:dyDescent="0.25"/>
    <row r="1318" s="24" customFormat="1" x14ac:dyDescent="0.25"/>
    <row r="1319" s="24" customFormat="1" x14ac:dyDescent="0.25"/>
    <row r="1320" s="24" customFormat="1" x14ac:dyDescent="0.25"/>
    <row r="1321" s="24" customFormat="1" x14ac:dyDescent="0.25"/>
    <row r="1322" s="24" customFormat="1" x14ac:dyDescent="0.25"/>
    <row r="1323" s="24" customFormat="1" x14ac:dyDescent="0.25"/>
    <row r="1324" s="24" customFormat="1" x14ac:dyDescent="0.25"/>
    <row r="1325" s="24" customFormat="1" x14ac:dyDescent="0.25"/>
    <row r="1326" s="24" customFormat="1" x14ac:dyDescent="0.25"/>
    <row r="1327" s="24" customFormat="1" x14ac:dyDescent="0.25"/>
    <row r="1328" s="24" customFormat="1" x14ac:dyDescent="0.25"/>
    <row r="1329" s="24" customFormat="1" x14ac:dyDescent="0.25"/>
    <row r="1330" s="24" customFormat="1" x14ac:dyDescent="0.25"/>
    <row r="1331" s="24" customFormat="1" x14ac:dyDescent="0.25"/>
    <row r="1332" s="24" customFormat="1" x14ac:dyDescent="0.25"/>
    <row r="1333" s="24" customFormat="1" x14ac:dyDescent="0.25"/>
    <row r="1334" s="24" customFormat="1" x14ac:dyDescent="0.25"/>
    <row r="1335" s="24" customFormat="1" x14ac:dyDescent="0.25"/>
    <row r="1336" s="24" customFormat="1" x14ac:dyDescent="0.25"/>
    <row r="1337" s="24" customFormat="1" x14ac:dyDescent="0.25"/>
    <row r="1338" s="24" customFormat="1" x14ac:dyDescent="0.25"/>
    <row r="1339" s="24" customFormat="1" x14ac:dyDescent="0.25"/>
    <row r="1340" s="24" customFormat="1" x14ac:dyDescent="0.25"/>
    <row r="1341" s="24" customFormat="1" x14ac:dyDescent="0.25"/>
    <row r="1342" s="24" customFormat="1" x14ac:dyDescent="0.25"/>
    <row r="1343" s="24" customFormat="1" x14ac:dyDescent="0.25"/>
    <row r="1344" s="24" customFormat="1" x14ac:dyDescent="0.25"/>
    <row r="1345" s="24" customFormat="1" x14ac:dyDescent="0.25"/>
    <row r="1346" s="24" customFormat="1" x14ac:dyDescent="0.25"/>
    <row r="1347" s="24" customFormat="1" x14ac:dyDescent="0.25"/>
    <row r="1348" s="24" customFormat="1" x14ac:dyDescent="0.25"/>
    <row r="1349" s="24" customFormat="1" x14ac:dyDescent="0.25"/>
  </sheetData>
  <mergeCells count="2">
    <mergeCell ref="C3:N3"/>
    <mergeCell ref="C4:N4"/>
  </mergeCells>
  <phoneticPr fontId="33" type="noConversion"/>
  <pageMargins left="0.7" right="0.7" top="0.75" bottom="0.75" header="0.3" footer="0.3"/>
  <pageSetup scale="4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S238"/>
  <sheetViews>
    <sheetView tabSelected="1" view="pageBreakPreview" zoomScale="85" zoomScaleNormal="85" zoomScaleSheetLayoutView="85" workbookViewId="0">
      <selection activeCell="M11" sqref="M11"/>
    </sheetView>
  </sheetViews>
  <sheetFormatPr baseColWidth="10" defaultColWidth="11.42578125" defaultRowHeight="15" x14ac:dyDescent="0.25"/>
  <cols>
    <col min="1" max="1" width="11.42578125" style="9"/>
    <col min="2" max="2" width="15.85546875" style="9" customWidth="1"/>
    <col min="3" max="3" width="15" style="9" customWidth="1"/>
    <col min="4" max="4" width="13.28515625" style="9" customWidth="1"/>
    <col min="5" max="5" width="10.5703125" style="9" customWidth="1"/>
    <col min="6" max="6" width="13.140625" style="9" customWidth="1"/>
    <col min="7" max="7" width="10.85546875" style="9" customWidth="1"/>
    <col min="8" max="8" width="13.42578125" style="9" customWidth="1"/>
    <col min="9" max="9" width="12.85546875" style="9" customWidth="1"/>
    <col min="10" max="10" width="9.85546875" style="9" customWidth="1"/>
    <col min="11" max="11" width="10.42578125" style="9" customWidth="1"/>
    <col min="12" max="13" width="8.7109375" style="9" customWidth="1"/>
    <col min="14" max="14" width="15.28515625" style="9" customWidth="1"/>
    <col min="15" max="15" width="8.7109375" style="9" customWidth="1"/>
    <col min="16" max="16" width="9.85546875" style="9" customWidth="1"/>
    <col min="17" max="18" width="11.42578125" style="9"/>
    <col min="19" max="19" width="11.85546875" style="9" bestFit="1" customWidth="1"/>
    <col min="20" max="16384" width="11.42578125" style="9"/>
  </cols>
  <sheetData>
    <row r="1" spans="2:19" s="24" customFormat="1" ht="15.75" x14ac:dyDescent="0.25"/>
    <row r="2" spans="2:19" s="24" customFormat="1" ht="20.25" x14ac:dyDescent="0.3">
      <c r="B2" s="181" t="s">
        <v>55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2:19" s="24" customFormat="1" ht="18.75" x14ac:dyDescent="0.3">
      <c r="B3" s="188" t="s">
        <v>183</v>
      </c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</row>
    <row r="4" spans="2:19" s="24" customFormat="1" ht="17.45" customHeight="1" x14ac:dyDescent="0.3">
      <c r="H4" s="189"/>
      <c r="I4" s="189"/>
    </row>
    <row r="5" spans="2:19" s="24" customFormat="1" ht="15.75" x14ac:dyDescent="0.25"/>
    <row r="6" spans="2:19" s="24" customFormat="1" ht="16.5" thickBot="1" x14ac:dyDescent="0.3">
      <c r="B6" s="178" t="s">
        <v>56</v>
      </c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</row>
    <row r="7" spans="2:19" s="24" customFormat="1" ht="26.25" customHeight="1" thickTop="1" thickBot="1" x14ac:dyDescent="0.3">
      <c r="B7" s="11" t="s">
        <v>57</v>
      </c>
      <c r="C7" s="32">
        <v>0.5</v>
      </c>
      <c r="D7" s="33">
        <v>0.75</v>
      </c>
      <c r="E7" s="34">
        <v>1</v>
      </c>
      <c r="F7" s="33">
        <v>1.5</v>
      </c>
      <c r="G7" s="34">
        <v>2</v>
      </c>
      <c r="H7" s="35">
        <v>3</v>
      </c>
      <c r="I7" s="34">
        <v>4</v>
      </c>
      <c r="J7" s="34">
        <v>6</v>
      </c>
      <c r="K7" s="34">
        <v>8</v>
      </c>
      <c r="L7" s="35">
        <v>10</v>
      </c>
      <c r="M7" s="35">
        <v>12</v>
      </c>
      <c r="N7" s="35">
        <v>16</v>
      </c>
      <c r="O7" s="34">
        <v>20</v>
      </c>
      <c r="P7" s="36" t="s">
        <v>58</v>
      </c>
      <c r="S7" s="37"/>
    </row>
    <row r="8" spans="2:19" s="24" customFormat="1" ht="17.25" thickTop="1" thickBot="1" x14ac:dyDescent="0.3">
      <c r="B8" s="38" t="s">
        <v>178</v>
      </c>
      <c r="C8" s="39">
        <v>78</v>
      </c>
      <c r="D8" s="39">
        <v>18</v>
      </c>
      <c r="E8" s="39">
        <v>2</v>
      </c>
      <c r="F8" s="39">
        <v>5</v>
      </c>
      <c r="G8" s="39">
        <v>27</v>
      </c>
      <c r="H8" s="39">
        <v>45</v>
      </c>
      <c r="I8" s="39">
        <v>20</v>
      </c>
      <c r="J8" s="39">
        <v>11</v>
      </c>
      <c r="K8" s="39">
        <v>2</v>
      </c>
      <c r="L8" s="39">
        <v>0</v>
      </c>
      <c r="M8" s="39">
        <v>1</v>
      </c>
      <c r="N8" s="39">
        <v>0</v>
      </c>
      <c r="O8" s="39">
        <v>1</v>
      </c>
      <c r="P8" s="40">
        <f>SUM(C8:O8)</f>
        <v>210</v>
      </c>
    </row>
    <row r="9" spans="2:19" s="24" customFormat="1" ht="17.25" thickTop="1" thickBot="1" x14ac:dyDescent="0.3">
      <c r="B9" s="38" t="s">
        <v>179</v>
      </c>
      <c r="C9" s="39">
        <v>42</v>
      </c>
      <c r="D9" s="39">
        <v>19</v>
      </c>
      <c r="E9" s="39">
        <v>1</v>
      </c>
      <c r="F9" s="39">
        <v>3</v>
      </c>
      <c r="G9" s="39">
        <v>21</v>
      </c>
      <c r="H9" s="39">
        <v>43</v>
      </c>
      <c r="I9" s="39">
        <v>22</v>
      </c>
      <c r="J9" s="39">
        <v>13</v>
      </c>
      <c r="K9" s="39">
        <v>3</v>
      </c>
      <c r="L9" s="39">
        <v>0</v>
      </c>
      <c r="M9" s="39">
        <v>1</v>
      </c>
      <c r="N9" s="39">
        <v>3</v>
      </c>
      <c r="O9" s="39">
        <v>0</v>
      </c>
      <c r="P9" s="40">
        <f t="shared" ref="P9:P10" si="0">SUM(C9:O9)</f>
        <v>171</v>
      </c>
    </row>
    <row r="10" spans="2:19" s="24" customFormat="1" ht="17.25" thickTop="1" thickBot="1" x14ac:dyDescent="0.3">
      <c r="B10" s="38" t="s">
        <v>180</v>
      </c>
      <c r="C10" s="39">
        <v>48</v>
      </c>
      <c r="D10" s="39">
        <v>15</v>
      </c>
      <c r="E10" s="39">
        <v>2</v>
      </c>
      <c r="F10" s="39">
        <v>3</v>
      </c>
      <c r="G10" s="39">
        <v>14</v>
      </c>
      <c r="H10" s="39">
        <v>34</v>
      </c>
      <c r="I10" s="39">
        <v>17</v>
      </c>
      <c r="J10" s="39">
        <v>4</v>
      </c>
      <c r="K10" s="39">
        <v>2</v>
      </c>
      <c r="L10" s="39">
        <v>0</v>
      </c>
      <c r="M10" s="39">
        <v>0</v>
      </c>
      <c r="N10" s="39">
        <v>2</v>
      </c>
      <c r="O10" s="39">
        <v>1</v>
      </c>
      <c r="P10" s="40">
        <f t="shared" si="0"/>
        <v>142</v>
      </c>
    </row>
    <row r="11" spans="2:19" s="24" customFormat="1" ht="16.5" thickTop="1" x14ac:dyDescent="0.25"/>
    <row r="12" spans="2:19" s="24" customFormat="1" ht="15.75" x14ac:dyDescent="0.25"/>
    <row r="13" spans="2:19" s="24" customFormat="1" ht="15.75" x14ac:dyDescent="0.25"/>
    <row r="14" spans="2:19" s="24" customFormat="1" ht="15.75" x14ac:dyDescent="0.25"/>
    <row r="15" spans="2:19" s="24" customFormat="1" ht="15.75" x14ac:dyDescent="0.25"/>
    <row r="16" spans="2:19" s="24" customFormat="1" ht="15.75" x14ac:dyDescent="0.25"/>
    <row r="17" s="24" customFormat="1" ht="15.75" x14ac:dyDescent="0.25"/>
    <row r="18" s="24" customFormat="1" ht="15.75" x14ac:dyDescent="0.25"/>
    <row r="19" s="24" customFormat="1" ht="15.75" x14ac:dyDescent="0.25"/>
    <row r="20" s="24" customFormat="1" ht="15.75" x14ac:dyDescent="0.25"/>
    <row r="21" s="24" customFormat="1" ht="15.75" x14ac:dyDescent="0.25"/>
    <row r="22" s="24" customFormat="1" ht="15.75" x14ac:dyDescent="0.25"/>
    <row r="23" s="24" customFormat="1" ht="15.75" x14ac:dyDescent="0.25"/>
    <row r="24" s="24" customFormat="1" ht="15.75" x14ac:dyDescent="0.25"/>
    <row r="25" s="24" customFormat="1" ht="15.75" x14ac:dyDescent="0.25"/>
    <row r="26" s="24" customFormat="1" ht="15.75" x14ac:dyDescent="0.25"/>
    <row r="27" s="24" customFormat="1" ht="15.75" x14ac:dyDescent="0.25"/>
    <row r="28" s="24" customFormat="1" ht="15.75" x14ac:dyDescent="0.25"/>
    <row r="29" s="24" customFormat="1" ht="15.75" x14ac:dyDescent="0.25"/>
    <row r="30" s="24" customFormat="1" ht="15.75" x14ac:dyDescent="0.25"/>
    <row r="31" s="24" customFormat="1" ht="15.75" x14ac:dyDescent="0.25"/>
    <row r="32" s="24" customFormat="1" ht="15.75" x14ac:dyDescent="0.25"/>
    <row r="33" spans="2:17" s="24" customFormat="1" ht="15.75" x14ac:dyDescent="0.25"/>
    <row r="34" spans="2:17" s="24" customFormat="1" ht="15.75" x14ac:dyDescent="0.25"/>
    <row r="35" spans="2:17" s="24" customFormat="1" ht="15.75" x14ac:dyDescent="0.25"/>
    <row r="36" spans="2:17" s="24" customFormat="1" ht="15.75" x14ac:dyDescent="0.25"/>
    <row r="37" spans="2:17" s="24" customFormat="1" ht="15.75" x14ac:dyDescent="0.25"/>
    <row r="38" spans="2:17" s="24" customFormat="1" ht="15.75" x14ac:dyDescent="0.25">
      <c r="H38" s="24">
        <v>0</v>
      </c>
    </row>
    <row r="39" spans="2:17" s="24" customFormat="1" ht="15.75" x14ac:dyDescent="0.25"/>
    <row r="40" spans="2:17" s="24" customFormat="1" ht="15" customHeight="1" thickBot="1" x14ac:dyDescent="0.3">
      <c r="B40" s="179" t="s">
        <v>59</v>
      </c>
      <c r="C40" s="179"/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38"/>
      <c r="Q40" s="138"/>
    </row>
    <row r="41" spans="2:17" s="24" customFormat="1" ht="30.75" customHeight="1" thickTop="1" thickBot="1" x14ac:dyDescent="0.3">
      <c r="B41" s="11" t="s">
        <v>36</v>
      </c>
      <c r="C41" s="33" t="s">
        <v>60</v>
      </c>
      <c r="D41" s="33">
        <v>0.5</v>
      </c>
      <c r="E41" s="33">
        <v>0.75</v>
      </c>
      <c r="F41" s="33">
        <v>1</v>
      </c>
      <c r="G41" s="33">
        <v>1.5</v>
      </c>
      <c r="H41" s="34">
        <v>2</v>
      </c>
      <c r="I41" s="35">
        <v>3</v>
      </c>
      <c r="J41" s="34">
        <v>4</v>
      </c>
      <c r="K41" s="34">
        <v>6</v>
      </c>
      <c r="L41" s="34">
        <v>8</v>
      </c>
      <c r="M41" s="35">
        <v>10</v>
      </c>
      <c r="N41" s="35">
        <v>12</v>
      </c>
      <c r="O41" s="35">
        <v>16</v>
      </c>
      <c r="P41" s="35">
        <v>24</v>
      </c>
      <c r="Q41" s="35" t="s">
        <v>61</v>
      </c>
    </row>
    <row r="42" spans="2:17" s="24" customFormat="1" ht="17.25" thickTop="1" thickBot="1" x14ac:dyDescent="0.3">
      <c r="B42" s="182" t="s">
        <v>178</v>
      </c>
      <c r="C42" s="38" t="s">
        <v>62</v>
      </c>
      <c r="D42" s="39">
        <v>0</v>
      </c>
      <c r="E42" s="39">
        <v>0</v>
      </c>
      <c r="F42" s="39">
        <v>0</v>
      </c>
      <c r="G42" s="39">
        <v>0</v>
      </c>
      <c r="H42" s="39">
        <v>1</v>
      </c>
      <c r="I42" s="39">
        <v>3</v>
      </c>
      <c r="J42" s="39">
        <v>2</v>
      </c>
      <c r="K42" s="39">
        <v>1</v>
      </c>
      <c r="L42" s="39">
        <v>2</v>
      </c>
      <c r="M42" s="39">
        <v>0</v>
      </c>
      <c r="N42" s="39">
        <v>1</v>
      </c>
      <c r="O42" s="39">
        <v>0</v>
      </c>
      <c r="P42" s="39">
        <v>0</v>
      </c>
      <c r="Q42" s="40">
        <f>SUM(D42:P42)</f>
        <v>10</v>
      </c>
    </row>
    <row r="43" spans="2:17" s="24" customFormat="1" ht="17.25" thickTop="1" thickBot="1" x14ac:dyDescent="0.3">
      <c r="B43" s="183"/>
      <c r="C43" s="38" t="s">
        <v>63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6</v>
      </c>
      <c r="J43" s="39">
        <v>2</v>
      </c>
      <c r="K43" s="39">
        <v>0</v>
      </c>
      <c r="L43" s="39">
        <v>0</v>
      </c>
      <c r="M43" s="39">
        <v>0</v>
      </c>
      <c r="N43" s="39">
        <v>1</v>
      </c>
      <c r="O43" s="39">
        <v>0</v>
      </c>
      <c r="P43" s="39">
        <v>0</v>
      </c>
      <c r="Q43" s="40">
        <f t="shared" ref="Q43:Q50" si="1">SUM(D43:P43)</f>
        <v>9</v>
      </c>
    </row>
    <row r="44" spans="2:17" s="24" customFormat="1" ht="17.25" thickTop="1" thickBot="1" x14ac:dyDescent="0.3">
      <c r="B44" s="183"/>
      <c r="C44" s="38" t="s">
        <v>64</v>
      </c>
      <c r="D44" s="39">
        <v>12</v>
      </c>
      <c r="E44" s="39">
        <v>7</v>
      </c>
      <c r="F44" s="39">
        <v>1</v>
      </c>
      <c r="G44" s="39">
        <v>2</v>
      </c>
      <c r="H44" s="39">
        <v>2</v>
      </c>
      <c r="I44" s="39">
        <v>0</v>
      </c>
      <c r="J44" s="39">
        <v>2</v>
      </c>
      <c r="K44" s="39">
        <v>2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40">
        <f t="shared" si="1"/>
        <v>28</v>
      </c>
    </row>
    <row r="45" spans="2:17" s="24" customFormat="1" ht="16.5" customHeight="1" thickTop="1" thickBot="1" x14ac:dyDescent="0.3">
      <c r="B45" s="183"/>
      <c r="C45" s="38" t="s">
        <v>65</v>
      </c>
      <c r="D45" s="39">
        <v>25</v>
      </c>
      <c r="E45" s="39">
        <v>10</v>
      </c>
      <c r="F45" s="39">
        <v>2</v>
      </c>
      <c r="G45" s="39">
        <v>2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40">
        <f t="shared" si="1"/>
        <v>39</v>
      </c>
    </row>
    <row r="46" spans="2:17" s="24" customFormat="1" ht="17.25" thickTop="1" thickBot="1" x14ac:dyDescent="0.3">
      <c r="B46" s="183"/>
      <c r="C46" s="38" t="s">
        <v>66</v>
      </c>
      <c r="D46" s="39">
        <v>0</v>
      </c>
      <c r="E46" s="39">
        <v>0</v>
      </c>
      <c r="F46" s="39">
        <v>0</v>
      </c>
      <c r="G46" s="39">
        <v>0</v>
      </c>
      <c r="H46" s="39">
        <v>20</v>
      </c>
      <c r="I46" s="39">
        <v>54</v>
      </c>
      <c r="J46" s="39">
        <v>11</v>
      </c>
      <c r="K46" s="39">
        <v>17</v>
      </c>
      <c r="L46" s="39">
        <v>5</v>
      </c>
      <c r="M46" s="39">
        <v>0</v>
      </c>
      <c r="N46" s="39">
        <v>3</v>
      </c>
      <c r="O46" s="39">
        <v>0</v>
      </c>
      <c r="P46" s="39">
        <v>1</v>
      </c>
      <c r="Q46" s="40">
        <f t="shared" si="1"/>
        <v>111</v>
      </c>
    </row>
    <row r="47" spans="2:17" s="24" customFormat="1" ht="17.25" thickTop="1" thickBot="1" x14ac:dyDescent="0.3">
      <c r="B47" s="183"/>
      <c r="C47" s="38" t="s">
        <v>67</v>
      </c>
      <c r="D47" s="39">
        <v>0</v>
      </c>
      <c r="E47" s="39">
        <v>0</v>
      </c>
      <c r="F47" s="39">
        <v>0</v>
      </c>
      <c r="G47" s="39">
        <v>0</v>
      </c>
      <c r="H47" s="39">
        <v>12</v>
      </c>
      <c r="I47" s="39">
        <v>35</v>
      </c>
      <c r="J47" s="39">
        <v>22</v>
      </c>
      <c r="K47" s="39">
        <v>4</v>
      </c>
      <c r="L47" s="39">
        <v>1</v>
      </c>
      <c r="M47" s="39">
        <v>0</v>
      </c>
      <c r="N47" s="39">
        <v>0</v>
      </c>
      <c r="O47" s="39">
        <v>0</v>
      </c>
      <c r="P47" s="39">
        <v>0</v>
      </c>
      <c r="Q47" s="40">
        <f t="shared" si="1"/>
        <v>74</v>
      </c>
    </row>
    <row r="48" spans="2:17" s="24" customFormat="1" ht="17.25" thickTop="1" thickBot="1" x14ac:dyDescent="0.3">
      <c r="B48" s="183"/>
      <c r="C48" s="38" t="s">
        <v>171</v>
      </c>
      <c r="D48" s="39">
        <v>29</v>
      </c>
      <c r="E48" s="39">
        <v>15</v>
      </c>
      <c r="F48" s="39">
        <v>0</v>
      </c>
      <c r="G48" s="39">
        <v>0</v>
      </c>
      <c r="H48" s="39">
        <v>0</v>
      </c>
      <c r="I48" s="39">
        <v>2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40">
        <f t="shared" si="1"/>
        <v>46</v>
      </c>
    </row>
    <row r="49" spans="2:19" s="24" customFormat="1" ht="17.25" thickTop="1" thickBot="1" x14ac:dyDescent="0.3">
      <c r="B49" s="183"/>
      <c r="C49" s="38" t="s">
        <v>184</v>
      </c>
      <c r="D49" s="39">
        <v>13</v>
      </c>
      <c r="E49" s="39">
        <v>5</v>
      </c>
      <c r="F49" s="39">
        <v>2</v>
      </c>
      <c r="G49" s="39">
        <v>6</v>
      </c>
      <c r="H49" s="39">
        <v>0</v>
      </c>
      <c r="I49" s="39">
        <v>3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40">
        <f t="shared" si="1"/>
        <v>29</v>
      </c>
    </row>
    <row r="50" spans="2:19" s="24" customFormat="1" ht="17.25" thickTop="1" thickBot="1" x14ac:dyDescent="0.3">
      <c r="B50" s="184"/>
      <c r="C50" s="38" t="s">
        <v>185</v>
      </c>
      <c r="D50" s="39">
        <v>10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40">
        <f t="shared" si="1"/>
        <v>10</v>
      </c>
    </row>
    <row r="51" spans="2:19" s="24" customFormat="1" ht="17.25" thickTop="1" thickBot="1" x14ac:dyDescent="0.3">
      <c r="B51" s="185" t="s">
        <v>179</v>
      </c>
      <c r="C51" s="38" t="s">
        <v>62</v>
      </c>
      <c r="D51" s="39">
        <v>0</v>
      </c>
      <c r="E51" s="39">
        <v>0</v>
      </c>
      <c r="F51" s="39">
        <v>2</v>
      </c>
      <c r="G51" s="39">
        <v>0</v>
      </c>
      <c r="H51" s="39">
        <v>3</v>
      </c>
      <c r="I51" s="39">
        <v>4</v>
      </c>
      <c r="J51" s="39">
        <v>1</v>
      </c>
      <c r="K51" s="39">
        <v>4</v>
      </c>
      <c r="L51" s="39">
        <v>2</v>
      </c>
      <c r="M51" s="39">
        <v>0</v>
      </c>
      <c r="N51" s="39">
        <v>0</v>
      </c>
      <c r="O51" s="39">
        <v>0</v>
      </c>
      <c r="P51" s="39">
        <v>0</v>
      </c>
      <c r="Q51" s="40">
        <f>SUM(D51:P51)</f>
        <v>16</v>
      </c>
    </row>
    <row r="52" spans="2:19" s="24" customFormat="1" ht="17.25" thickTop="1" thickBot="1" x14ac:dyDescent="0.3">
      <c r="B52" s="186"/>
      <c r="C52" s="38" t="s">
        <v>194</v>
      </c>
      <c r="D52" s="39">
        <v>0</v>
      </c>
      <c r="E52" s="39">
        <v>0</v>
      </c>
      <c r="F52" s="39">
        <v>2</v>
      </c>
      <c r="G52" s="39">
        <v>0</v>
      </c>
      <c r="H52" s="39">
        <v>1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40">
        <f>SUM(D52:P52)</f>
        <v>3</v>
      </c>
    </row>
    <row r="53" spans="2:19" s="24" customFormat="1" ht="17.25" thickTop="1" thickBot="1" x14ac:dyDescent="0.3">
      <c r="B53" s="186"/>
      <c r="C53" s="38" t="s">
        <v>63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4</v>
      </c>
      <c r="J53" s="39">
        <v>2</v>
      </c>
      <c r="K53" s="39">
        <v>0</v>
      </c>
      <c r="L53" s="39">
        <v>1</v>
      </c>
      <c r="M53" s="39">
        <v>0</v>
      </c>
      <c r="N53" s="39">
        <v>0</v>
      </c>
      <c r="O53" s="39">
        <v>1</v>
      </c>
      <c r="P53" s="39">
        <v>0</v>
      </c>
      <c r="Q53" s="40">
        <f t="shared" ref="Q53:Q62" si="2">SUM(D53:P53)</f>
        <v>8</v>
      </c>
    </row>
    <row r="54" spans="2:19" s="24" customFormat="1" ht="17.25" thickTop="1" thickBot="1" x14ac:dyDescent="0.3">
      <c r="B54" s="186"/>
      <c r="C54" s="38" t="s">
        <v>64</v>
      </c>
      <c r="D54" s="39">
        <v>17</v>
      </c>
      <c r="E54" s="39">
        <v>12</v>
      </c>
      <c r="F54" s="39">
        <v>1</v>
      </c>
      <c r="G54" s="39">
        <v>1</v>
      </c>
      <c r="H54" s="39">
        <v>5</v>
      </c>
      <c r="I54" s="39">
        <v>10</v>
      </c>
      <c r="J54" s="39">
        <v>11</v>
      </c>
      <c r="K54" s="39">
        <v>3</v>
      </c>
      <c r="L54" s="39">
        <v>0</v>
      </c>
      <c r="M54" s="39">
        <v>0</v>
      </c>
      <c r="N54" s="39">
        <v>0</v>
      </c>
      <c r="O54" s="39">
        <v>2</v>
      </c>
      <c r="P54" s="39">
        <v>0</v>
      </c>
      <c r="Q54" s="40">
        <f t="shared" si="2"/>
        <v>62</v>
      </c>
    </row>
    <row r="55" spans="2:19" s="24" customFormat="1" ht="17.25" thickTop="1" thickBot="1" x14ac:dyDescent="0.3">
      <c r="B55" s="186"/>
      <c r="C55" s="38" t="s">
        <v>65</v>
      </c>
      <c r="D55" s="39">
        <v>16</v>
      </c>
      <c r="E55" s="39">
        <v>10</v>
      </c>
      <c r="F55" s="39">
        <v>2</v>
      </c>
      <c r="G55" s="39">
        <v>2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40">
        <f t="shared" si="2"/>
        <v>30</v>
      </c>
    </row>
    <row r="56" spans="2:19" s="24" customFormat="1" ht="17.25" thickTop="1" thickBot="1" x14ac:dyDescent="0.3">
      <c r="B56" s="186"/>
      <c r="C56" s="38" t="s">
        <v>66</v>
      </c>
      <c r="D56" s="39">
        <v>0</v>
      </c>
      <c r="E56" s="39">
        <v>0</v>
      </c>
      <c r="F56" s="39">
        <v>0</v>
      </c>
      <c r="G56" s="39">
        <v>0</v>
      </c>
      <c r="H56" s="39">
        <v>17</v>
      </c>
      <c r="I56" s="39">
        <v>40</v>
      </c>
      <c r="J56" s="39">
        <v>25</v>
      </c>
      <c r="K56" s="39">
        <v>14</v>
      </c>
      <c r="L56" s="39">
        <v>4</v>
      </c>
      <c r="M56" s="39">
        <v>0</v>
      </c>
      <c r="N56" s="39">
        <v>0</v>
      </c>
      <c r="O56" s="39">
        <v>4</v>
      </c>
      <c r="P56" s="39">
        <v>0</v>
      </c>
      <c r="Q56" s="40">
        <f t="shared" si="2"/>
        <v>104</v>
      </c>
      <c r="S56" s="24" t="s">
        <v>54</v>
      </c>
    </row>
    <row r="57" spans="2:19" s="24" customFormat="1" ht="17.25" thickTop="1" thickBot="1" x14ac:dyDescent="0.3">
      <c r="B57" s="186"/>
      <c r="C57" s="38" t="s">
        <v>195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7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40">
        <f t="shared" si="2"/>
        <v>7</v>
      </c>
    </row>
    <row r="58" spans="2:19" s="24" customFormat="1" ht="17.25" thickTop="1" thickBot="1" x14ac:dyDescent="0.3">
      <c r="B58" s="186"/>
      <c r="C58" s="38" t="s">
        <v>67</v>
      </c>
      <c r="D58" s="39">
        <v>0</v>
      </c>
      <c r="E58" s="39">
        <v>0</v>
      </c>
      <c r="F58" s="39">
        <v>0</v>
      </c>
      <c r="G58" s="39">
        <v>0</v>
      </c>
      <c r="H58" s="39">
        <v>22</v>
      </c>
      <c r="I58" s="39">
        <v>34</v>
      </c>
      <c r="J58" s="39">
        <v>12</v>
      </c>
      <c r="K58" s="39">
        <v>3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40">
        <f t="shared" si="2"/>
        <v>71</v>
      </c>
    </row>
    <row r="59" spans="2:19" s="24" customFormat="1" ht="17.25" thickTop="1" thickBot="1" x14ac:dyDescent="0.3">
      <c r="B59" s="186"/>
      <c r="C59" s="38" t="s">
        <v>192</v>
      </c>
      <c r="D59" s="39">
        <v>6</v>
      </c>
      <c r="E59" s="39">
        <v>4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40">
        <f t="shared" si="2"/>
        <v>10</v>
      </c>
    </row>
    <row r="60" spans="2:19" s="24" customFormat="1" ht="17.25" thickTop="1" thickBot="1" x14ac:dyDescent="0.3">
      <c r="B60" s="186"/>
      <c r="C60" s="38" t="s">
        <v>171</v>
      </c>
      <c r="D60" s="39">
        <v>17</v>
      </c>
      <c r="E60" s="39">
        <v>7</v>
      </c>
      <c r="F60" s="39">
        <v>0</v>
      </c>
      <c r="G60" s="39">
        <v>0</v>
      </c>
      <c r="H60" s="39">
        <v>0</v>
      </c>
      <c r="I60" s="39">
        <v>0</v>
      </c>
      <c r="J60" s="39">
        <v>2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40">
        <f t="shared" si="2"/>
        <v>26</v>
      </c>
    </row>
    <row r="61" spans="2:19" s="24" customFormat="1" ht="17.25" thickTop="1" thickBot="1" x14ac:dyDescent="0.3">
      <c r="B61" s="186"/>
      <c r="C61" s="38" t="s">
        <v>193</v>
      </c>
      <c r="D61" s="39">
        <v>25</v>
      </c>
      <c r="E61" s="39">
        <v>6</v>
      </c>
      <c r="F61" s="39">
        <v>0</v>
      </c>
      <c r="G61" s="39">
        <v>0</v>
      </c>
      <c r="H61" s="39">
        <v>2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40">
        <f t="shared" si="2"/>
        <v>33</v>
      </c>
    </row>
    <row r="62" spans="2:19" s="24" customFormat="1" ht="17.25" thickTop="1" thickBot="1" x14ac:dyDescent="0.3">
      <c r="B62" s="187"/>
      <c r="C62" s="38" t="s">
        <v>185</v>
      </c>
      <c r="D62" s="39">
        <v>17</v>
      </c>
      <c r="E62" s="39">
        <v>10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40">
        <f t="shared" si="2"/>
        <v>27</v>
      </c>
    </row>
    <row r="63" spans="2:19" s="24" customFormat="1" ht="17.25" thickTop="1" thickBot="1" x14ac:dyDescent="0.3">
      <c r="B63" s="185" t="s">
        <v>180</v>
      </c>
      <c r="C63" s="38" t="s">
        <v>62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40">
        <f>SUM(D63:P63)</f>
        <v>0</v>
      </c>
    </row>
    <row r="64" spans="2:19" s="24" customFormat="1" ht="17.25" thickTop="1" thickBot="1" x14ac:dyDescent="0.3">
      <c r="B64" s="186"/>
      <c r="C64" s="38" t="s">
        <v>194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40">
        <f t="shared" ref="Q64:Q72" si="3">SUM(D64:P64)</f>
        <v>0</v>
      </c>
    </row>
    <row r="65" spans="2:17" s="24" customFormat="1" ht="17.25" thickTop="1" thickBot="1" x14ac:dyDescent="0.3">
      <c r="B65" s="186"/>
      <c r="C65" s="38" t="s">
        <v>63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40">
        <f t="shared" si="3"/>
        <v>0</v>
      </c>
    </row>
    <row r="66" spans="2:17" s="24" customFormat="1" ht="17.25" thickTop="1" thickBot="1" x14ac:dyDescent="0.3">
      <c r="B66" s="186"/>
      <c r="C66" s="38" t="s">
        <v>64</v>
      </c>
      <c r="D66" s="39">
        <v>18</v>
      </c>
      <c r="E66" s="39">
        <v>6</v>
      </c>
      <c r="F66" s="39">
        <v>2</v>
      </c>
      <c r="G66" s="39">
        <v>3</v>
      </c>
      <c r="H66" s="39">
        <v>3</v>
      </c>
      <c r="I66" s="39">
        <v>2</v>
      </c>
      <c r="J66" s="39">
        <v>3</v>
      </c>
      <c r="K66" s="39">
        <v>1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40">
        <f t="shared" si="3"/>
        <v>38</v>
      </c>
    </row>
    <row r="67" spans="2:17" s="24" customFormat="1" ht="17.25" thickTop="1" thickBot="1" x14ac:dyDescent="0.3">
      <c r="B67" s="186"/>
      <c r="C67" s="38" t="s">
        <v>65</v>
      </c>
      <c r="D67" s="39">
        <v>12</v>
      </c>
      <c r="E67" s="39">
        <v>10</v>
      </c>
      <c r="F67" s="39">
        <v>3</v>
      </c>
      <c r="G67" s="39">
        <v>3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40">
        <f t="shared" si="3"/>
        <v>28</v>
      </c>
    </row>
    <row r="68" spans="2:17" s="24" customFormat="1" ht="17.25" thickTop="1" thickBot="1" x14ac:dyDescent="0.3">
      <c r="B68" s="186"/>
      <c r="C68" s="38" t="s">
        <v>66</v>
      </c>
      <c r="D68" s="39">
        <v>0</v>
      </c>
      <c r="E68" s="39">
        <v>0</v>
      </c>
      <c r="F68" s="39">
        <v>0</v>
      </c>
      <c r="G68" s="39">
        <v>0</v>
      </c>
      <c r="H68" s="39">
        <v>10</v>
      </c>
      <c r="I68" s="39">
        <v>27</v>
      </c>
      <c r="J68" s="39">
        <v>19</v>
      </c>
      <c r="K68" s="39">
        <v>4</v>
      </c>
      <c r="L68" s="39">
        <v>0</v>
      </c>
      <c r="M68" s="39">
        <v>0</v>
      </c>
      <c r="N68" s="39">
        <v>0</v>
      </c>
      <c r="O68" s="39">
        <v>2</v>
      </c>
      <c r="P68" s="39">
        <v>0</v>
      </c>
      <c r="Q68" s="40">
        <f>SUM(D68:P68)</f>
        <v>62</v>
      </c>
    </row>
    <row r="69" spans="2:17" s="24" customFormat="1" ht="17.25" thickTop="1" thickBot="1" x14ac:dyDescent="0.3">
      <c r="B69" s="186"/>
      <c r="C69" s="38" t="s">
        <v>192</v>
      </c>
      <c r="D69" s="39">
        <v>3</v>
      </c>
      <c r="E69" s="39">
        <v>0</v>
      </c>
      <c r="F69" s="39">
        <v>4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40">
        <f>SUM(D69:P69)</f>
        <v>7</v>
      </c>
    </row>
    <row r="70" spans="2:17" s="24" customFormat="1" ht="17.25" thickTop="1" thickBot="1" x14ac:dyDescent="0.3">
      <c r="B70" s="186"/>
      <c r="C70" s="38" t="s">
        <v>67</v>
      </c>
      <c r="D70" s="39"/>
      <c r="E70" s="39"/>
      <c r="F70" s="39"/>
      <c r="G70" s="39"/>
      <c r="H70" s="39">
        <v>10</v>
      </c>
      <c r="I70" s="39">
        <v>15</v>
      </c>
      <c r="J70" s="39">
        <v>30</v>
      </c>
      <c r="K70" s="39">
        <v>3</v>
      </c>
      <c r="L70" s="39"/>
      <c r="M70" s="39"/>
      <c r="N70" s="39"/>
      <c r="O70" s="39"/>
      <c r="P70" s="39"/>
      <c r="Q70" s="40">
        <f t="shared" si="3"/>
        <v>58</v>
      </c>
    </row>
    <row r="71" spans="2:17" s="24" customFormat="1" ht="17.25" thickTop="1" thickBot="1" x14ac:dyDescent="0.3">
      <c r="B71" s="186"/>
      <c r="C71" s="38" t="s">
        <v>171</v>
      </c>
      <c r="D71" s="39">
        <v>18</v>
      </c>
      <c r="E71" s="39">
        <v>6</v>
      </c>
      <c r="F71" s="39">
        <v>1</v>
      </c>
      <c r="G71" s="39">
        <v>3</v>
      </c>
      <c r="H71" s="39">
        <v>2</v>
      </c>
      <c r="I71" s="39">
        <v>2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40">
        <f t="shared" si="3"/>
        <v>32</v>
      </c>
    </row>
    <row r="72" spans="2:17" s="24" customFormat="1" ht="17.25" thickTop="1" thickBot="1" x14ac:dyDescent="0.3">
      <c r="B72" s="186"/>
      <c r="C72" s="38" t="s">
        <v>193</v>
      </c>
      <c r="D72" s="39">
        <v>12</v>
      </c>
      <c r="E72" s="39">
        <v>8</v>
      </c>
      <c r="F72" s="39">
        <v>0</v>
      </c>
      <c r="G72" s="39">
        <v>1</v>
      </c>
      <c r="H72" s="39">
        <v>4</v>
      </c>
      <c r="I72" s="39">
        <v>2</v>
      </c>
      <c r="J72" s="39">
        <v>3</v>
      </c>
      <c r="K72" s="39">
        <v>2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40">
        <f t="shared" si="3"/>
        <v>32</v>
      </c>
    </row>
    <row r="73" spans="2:17" s="24" customFormat="1" ht="16.5" thickTop="1" x14ac:dyDescent="0.25">
      <c r="C73" s="41"/>
      <c r="G73" s="41"/>
      <c r="M73" s="41"/>
    </row>
    <row r="74" spans="2:17" s="24" customFormat="1" ht="15.75" x14ac:dyDescent="0.25"/>
    <row r="75" spans="2:17" s="24" customFormat="1" ht="15.75" x14ac:dyDescent="0.25"/>
    <row r="76" spans="2:17" s="24" customFormat="1" ht="15.75" x14ac:dyDescent="0.25"/>
    <row r="77" spans="2:17" s="24" customFormat="1" ht="15.75" x14ac:dyDescent="0.25"/>
    <row r="78" spans="2:17" s="24" customFormat="1" ht="15.75" x14ac:dyDescent="0.25"/>
    <row r="79" spans="2:17" s="24" customFormat="1" ht="15.75" x14ac:dyDescent="0.25"/>
    <row r="80" spans="2:17" s="24" customFormat="1" ht="15.75" x14ac:dyDescent="0.25"/>
    <row r="81" s="24" customFormat="1" ht="15.75" x14ac:dyDescent="0.25"/>
    <row r="82" s="24" customFormat="1" ht="15.75" x14ac:dyDescent="0.25"/>
    <row r="83" s="24" customFormat="1" ht="15.75" x14ac:dyDescent="0.25"/>
    <row r="84" s="24" customFormat="1" ht="15.75" x14ac:dyDescent="0.25"/>
    <row r="85" s="24" customFormat="1" ht="15.75" x14ac:dyDescent="0.25"/>
    <row r="86" s="24" customFormat="1" ht="15.75" x14ac:dyDescent="0.25"/>
    <row r="87" s="24" customFormat="1" ht="15.75" x14ac:dyDescent="0.25"/>
    <row r="88" s="24" customFormat="1" ht="15.75" x14ac:dyDescent="0.25"/>
    <row r="89" s="24" customFormat="1" ht="15.75" x14ac:dyDescent="0.25"/>
    <row r="90" s="24" customFormat="1" ht="15.75" x14ac:dyDescent="0.25"/>
    <row r="91" s="24" customFormat="1" ht="15.75" x14ac:dyDescent="0.25"/>
    <row r="92" s="24" customFormat="1" ht="15.75" x14ac:dyDescent="0.25"/>
    <row r="93" s="24" customFormat="1" ht="15.75" x14ac:dyDescent="0.25"/>
    <row r="94" s="24" customFormat="1" ht="15.75" x14ac:dyDescent="0.25"/>
    <row r="95" s="24" customFormat="1" ht="15.75" x14ac:dyDescent="0.25"/>
    <row r="96" s="24" customFormat="1" ht="15.75" x14ac:dyDescent="0.25"/>
    <row r="97" s="24" customFormat="1" ht="15.75" x14ac:dyDescent="0.25"/>
    <row r="98" s="24" customFormat="1" ht="15.75" x14ac:dyDescent="0.25"/>
    <row r="99" s="24" customFormat="1" ht="15.75" x14ac:dyDescent="0.25"/>
    <row r="100" s="24" customFormat="1" ht="15.75" x14ac:dyDescent="0.25"/>
    <row r="101" s="24" customFormat="1" ht="15.75" x14ac:dyDescent="0.25"/>
    <row r="102" s="24" customFormat="1" ht="15.75" x14ac:dyDescent="0.25"/>
    <row r="103" s="24" customFormat="1" ht="15.75" x14ac:dyDescent="0.25"/>
    <row r="104" s="24" customFormat="1" ht="15.75" x14ac:dyDescent="0.25"/>
    <row r="105" s="24" customFormat="1" ht="15.75" x14ac:dyDescent="0.25"/>
    <row r="106" s="24" customFormat="1" ht="15.75" x14ac:dyDescent="0.25"/>
    <row r="107" s="24" customFormat="1" ht="15.75" x14ac:dyDescent="0.25"/>
    <row r="108" s="24" customFormat="1" ht="15.75" x14ac:dyDescent="0.25"/>
    <row r="109" s="24" customFormat="1" ht="15.75" x14ac:dyDescent="0.25"/>
    <row r="110" s="24" customFormat="1" ht="15.75" x14ac:dyDescent="0.25"/>
    <row r="111" s="24" customFormat="1" ht="15.75" x14ac:dyDescent="0.25"/>
    <row r="112" s="24" customFormat="1" ht="15.75" x14ac:dyDescent="0.25"/>
    <row r="113" s="24" customFormat="1" ht="15.75" x14ac:dyDescent="0.25"/>
    <row r="114" s="24" customFormat="1" ht="15.75" x14ac:dyDescent="0.25"/>
    <row r="115" s="24" customFormat="1" ht="15.75" x14ac:dyDescent="0.25"/>
    <row r="116" s="24" customFormat="1" ht="15.75" x14ac:dyDescent="0.25"/>
    <row r="117" s="24" customFormat="1" ht="15.75" x14ac:dyDescent="0.25"/>
    <row r="118" s="24" customFormat="1" ht="15.75" x14ac:dyDescent="0.25"/>
    <row r="119" s="24" customFormat="1" ht="15.75" x14ac:dyDescent="0.25"/>
    <row r="120" s="24" customFormat="1" ht="15.75" x14ac:dyDescent="0.25"/>
    <row r="121" s="24" customFormat="1" ht="15.75" x14ac:dyDescent="0.25"/>
    <row r="122" s="24" customFormat="1" ht="15.75" x14ac:dyDescent="0.25"/>
    <row r="123" s="24" customFormat="1" ht="15.75" x14ac:dyDescent="0.25"/>
    <row r="124" s="24" customFormat="1" ht="15.75" x14ac:dyDescent="0.25"/>
    <row r="125" s="24" customFormat="1" ht="15.75" x14ac:dyDescent="0.25"/>
    <row r="126" s="24" customFormat="1" ht="15.75" x14ac:dyDescent="0.25"/>
    <row r="127" s="24" customFormat="1" ht="15.75" x14ac:dyDescent="0.25"/>
    <row r="128" s="24" customFormat="1" ht="15.75" x14ac:dyDescent="0.25"/>
    <row r="129" s="24" customFormat="1" ht="15.75" x14ac:dyDescent="0.25"/>
    <row r="130" s="24" customFormat="1" ht="15.75" x14ac:dyDescent="0.25"/>
    <row r="131" s="24" customFormat="1" ht="15.75" x14ac:dyDescent="0.25"/>
    <row r="132" s="24" customFormat="1" ht="15.75" x14ac:dyDescent="0.25"/>
    <row r="133" s="24" customFormat="1" ht="15.75" x14ac:dyDescent="0.25"/>
    <row r="134" s="24" customFormat="1" ht="15.75" x14ac:dyDescent="0.25"/>
    <row r="135" s="24" customFormat="1" ht="15.75" x14ac:dyDescent="0.25"/>
    <row r="136" s="24" customFormat="1" ht="15.75" x14ac:dyDescent="0.25"/>
    <row r="137" s="24" customFormat="1" ht="15.75" x14ac:dyDescent="0.25"/>
    <row r="138" s="24" customFormat="1" ht="15.75" x14ac:dyDescent="0.25"/>
    <row r="139" s="24" customFormat="1" ht="15.75" x14ac:dyDescent="0.25"/>
    <row r="140" s="24" customFormat="1" ht="15.75" x14ac:dyDescent="0.25"/>
    <row r="141" s="24" customFormat="1" ht="15.75" x14ac:dyDescent="0.25"/>
    <row r="142" s="24" customFormat="1" ht="15.75" x14ac:dyDescent="0.25"/>
    <row r="143" s="24" customFormat="1" ht="15.75" x14ac:dyDescent="0.25"/>
    <row r="144" s="24" customFormat="1" ht="15.75" x14ac:dyDescent="0.25"/>
    <row r="145" s="24" customFormat="1" ht="15.75" x14ac:dyDescent="0.25"/>
    <row r="146" s="24" customFormat="1" ht="15.75" x14ac:dyDescent="0.25"/>
    <row r="147" s="24" customFormat="1" ht="15.75" x14ac:dyDescent="0.25"/>
    <row r="148" s="24" customFormat="1" ht="15.75" x14ac:dyDescent="0.25"/>
    <row r="149" s="24" customFormat="1" ht="15.75" x14ac:dyDescent="0.25"/>
    <row r="150" s="24" customFormat="1" ht="15.75" x14ac:dyDescent="0.25"/>
    <row r="151" s="24" customFormat="1" ht="15.75" x14ac:dyDescent="0.25"/>
    <row r="152" s="24" customFormat="1" ht="15.75" x14ac:dyDescent="0.25"/>
    <row r="153" s="24" customFormat="1" ht="15.75" x14ac:dyDescent="0.25"/>
    <row r="154" s="24" customFormat="1" ht="15.75" x14ac:dyDescent="0.25"/>
    <row r="155" s="24" customFormat="1" ht="15.75" x14ac:dyDescent="0.25"/>
    <row r="156" s="24" customFormat="1" ht="15.75" x14ac:dyDescent="0.25"/>
    <row r="157" s="24" customFormat="1" ht="15.75" x14ac:dyDescent="0.25"/>
    <row r="158" s="24" customFormat="1" ht="15.75" x14ac:dyDescent="0.25"/>
    <row r="159" s="24" customFormat="1" ht="15.75" x14ac:dyDescent="0.25"/>
    <row r="160" s="24" customFormat="1" ht="15.75" x14ac:dyDescent="0.25"/>
    <row r="161" s="24" customFormat="1" ht="15.75" x14ac:dyDescent="0.25"/>
    <row r="162" s="24" customFormat="1" ht="15.75" x14ac:dyDescent="0.25"/>
    <row r="163" s="24" customFormat="1" ht="15.75" x14ac:dyDescent="0.25"/>
    <row r="164" s="24" customFormat="1" ht="15.75" x14ac:dyDescent="0.25"/>
    <row r="165" s="24" customFormat="1" ht="15.75" x14ac:dyDescent="0.25"/>
    <row r="166" s="24" customFormat="1" ht="15.75" x14ac:dyDescent="0.25"/>
    <row r="167" s="24" customFormat="1" ht="15.75" x14ac:dyDescent="0.25"/>
    <row r="168" s="24" customFormat="1" ht="15.75" x14ac:dyDescent="0.25"/>
    <row r="169" s="24" customFormat="1" ht="15.75" x14ac:dyDescent="0.25"/>
    <row r="170" s="24" customFormat="1" ht="15.75" x14ac:dyDescent="0.25"/>
    <row r="171" s="24" customFormat="1" ht="15.75" x14ac:dyDescent="0.25"/>
    <row r="172" s="24" customFormat="1" ht="15.75" x14ac:dyDescent="0.25"/>
    <row r="173" s="24" customFormat="1" ht="15.75" x14ac:dyDescent="0.25"/>
    <row r="174" s="24" customFormat="1" ht="15.75" x14ac:dyDescent="0.25"/>
    <row r="175" s="24" customFormat="1" ht="15.75" x14ac:dyDescent="0.25"/>
    <row r="176" s="24" customFormat="1" ht="15.75" x14ac:dyDescent="0.25"/>
    <row r="177" s="24" customFormat="1" ht="15.75" x14ac:dyDescent="0.25"/>
    <row r="178" s="24" customFormat="1" ht="15.75" x14ac:dyDescent="0.25"/>
    <row r="179" s="24" customFormat="1" ht="15.75" x14ac:dyDescent="0.25"/>
    <row r="180" s="24" customFormat="1" ht="15.75" x14ac:dyDescent="0.25"/>
    <row r="181" s="24" customFormat="1" ht="15.75" x14ac:dyDescent="0.25"/>
    <row r="182" s="24" customFormat="1" ht="15.75" x14ac:dyDescent="0.25"/>
    <row r="183" s="24" customFormat="1" ht="15.75" x14ac:dyDescent="0.25"/>
    <row r="184" s="24" customFormat="1" ht="15.75" x14ac:dyDescent="0.25"/>
    <row r="185" s="24" customFormat="1" ht="15.75" x14ac:dyDescent="0.25"/>
    <row r="186" s="24" customFormat="1" ht="15.75" x14ac:dyDescent="0.25"/>
    <row r="187" s="24" customFormat="1" ht="15.75" x14ac:dyDescent="0.25"/>
    <row r="188" s="24" customFormat="1" ht="15.75" x14ac:dyDescent="0.25"/>
    <row r="189" s="24" customFormat="1" ht="15.75" x14ac:dyDescent="0.25"/>
    <row r="190" s="24" customFormat="1" ht="15.75" x14ac:dyDescent="0.25"/>
    <row r="191" s="24" customFormat="1" ht="15.75" x14ac:dyDescent="0.25"/>
    <row r="192" s="24" customFormat="1" ht="15.75" x14ac:dyDescent="0.25"/>
    <row r="193" s="24" customFormat="1" ht="15.75" x14ac:dyDescent="0.25"/>
    <row r="194" s="24" customFormat="1" ht="15.75" x14ac:dyDescent="0.25"/>
    <row r="195" s="24" customFormat="1" ht="15.75" x14ac:dyDescent="0.25"/>
    <row r="196" s="24" customFormat="1" ht="15.75" x14ac:dyDescent="0.25"/>
    <row r="197" s="24" customFormat="1" ht="15.75" x14ac:dyDescent="0.25"/>
    <row r="198" s="24" customFormat="1" ht="15.75" x14ac:dyDescent="0.25"/>
    <row r="199" s="24" customFormat="1" ht="15.75" x14ac:dyDescent="0.25"/>
    <row r="200" s="24" customFormat="1" ht="15.75" x14ac:dyDescent="0.25"/>
    <row r="201" s="24" customFormat="1" ht="15.75" x14ac:dyDescent="0.25"/>
    <row r="202" s="24" customFormat="1" ht="15.75" x14ac:dyDescent="0.25"/>
    <row r="203" s="24" customFormat="1" ht="15.75" x14ac:dyDescent="0.25"/>
    <row r="204" s="24" customFormat="1" ht="15.75" x14ac:dyDescent="0.25"/>
    <row r="205" s="24" customFormat="1" ht="15.75" x14ac:dyDescent="0.25"/>
    <row r="206" s="24" customFormat="1" ht="15.75" x14ac:dyDescent="0.25"/>
    <row r="207" s="24" customFormat="1" ht="15.75" x14ac:dyDescent="0.25"/>
    <row r="208" s="24" customFormat="1" ht="15.75" x14ac:dyDescent="0.25"/>
    <row r="209" s="24" customFormat="1" ht="15.75" x14ac:dyDescent="0.25"/>
    <row r="210" s="24" customFormat="1" ht="15.75" x14ac:dyDescent="0.25"/>
    <row r="211" s="24" customFormat="1" ht="15.75" x14ac:dyDescent="0.25"/>
    <row r="212" s="24" customFormat="1" ht="15.75" x14ac:dyDescent="0.25"/>
    <row r="213" s="24" customFormat="1" ht="15.75" x14ac:dyDescent="0.25"/>
    <row r="214" s="24" customFormat="1" ht="15.75" x14ac:dyDescent="0.25"/>
    <row r="215" s="24" customFormat="1" ht="15.75" x14ac:dyDescent="0.25"/>
    <row r="216" s="24" customFormat="1" ht="15.75" x14ac:dyDescent="0.25"/>
    <row r="217" s="24" customFormat="1" ht="15.75" x14ac:dyDescent="0.25"/>
    <row r="218" s="24" customFormat="1" ht="15.75" x14ac:dyDescent="0.25"/>
    <row r="219" s="24" customFormat="1" ht="15.75" x14ac:dyDescent="0.25"/>
    <row r="220" s="24" customFormat="1" ht="15.75" x14ac:dyDescent="0.25"/>
    <row r="221" s="24" customFormat="1" ht="15.75" x14ac:dyDescent="0.25"/>
    <row r="222" s="24" customFormat="1" ht="15.75" x14ac:dyDescent="0.25"/>
    <row r="223" s="24" customFormat="1" ht="15.75" x14ac:dyDescent="0.25"/>
    <row r="224" s="24" customFormat="1" ht="15.75" x14ac:dyDescent="0.25"/>
    <row r="225" s="24" customFormat="1" ht="15.75" x14ac:dyDescent="0.25"/>
    <row r="226" s="24" customFormat="1" ht="15.75" x14ac:dyDescent="0.25"/>
    <row r="227" s="24" customFormat="1" ht="15.75" x14ac:dyDescent="0.25"/>
    <row r="228" s="24" customFormat="1" ht="15.75" x14ac:dyDescent="0.25"/>
    <row r="229" s="24" customFormat="1" ht="15.75" x14ac:dyDescent="0.25"/>
    <row r="230" s="24" customFormat="1" ht="15.75" x14ac:dyDescent="0.25"/>
    <row r="231" s="24" customFormat="1" ht="15.75" x14ac:dyDescent="0.25"/>
    <row r="232" s="24" customFormat="1" ht="15.75" x14ac:dyDescent="0.25"/>
    <row r="233" s="24" customFormat="1" ht="15.75" x14ac:dyDescent="0.25"/>
    <row r="234" s="24" customFormat="1" ht="15.75" x14ac:dyDescent="0.25"/>
    <row r="235" s="24" customFormat="1" ht="15.75" x14ac:dyDescent="0.25"/>
    <row r="236" s="24" customFormat="1" ht="15.75" x14ac:dyDescent="0.25"/>
    <row r="237" s="24" customFormat="1" ht="15.75" x14ac:dyDescent="0.25"/>
    <row r="238" s="24" customFormat="1" ht="15.75" x14ac:dyDescent="0.25"/>
  </sheetData>
  <mergeCells count="8">
    <mergeCell ref="B42:B50"/>
    <mergeCell ref="B51:B62"/>
    <mergeCell ref="B63:B72"/>
    <mergeCell ref="B2:O2"/>
    <mergeCell ref="B3:O3"/>
    <mergeCell ref="H4:I4"/>
    <mergeCell ref="B6:O6"/>
    <mergeCell ref="B40:O40"/>
  </mergeCells>
  <phoneticPr fontId="33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N481"/>
  <sheetViews>
    <sheetView tabSelected="1" view="pageBreakPreview" topLeftCell="A37" zoomScale="85" zoomScaleNormal="100" zoomScaleSheetLayoutView="85" workbookViewId="0">
      <selection activeCell="M11" sqref="M11"/>
    </sheetView>
  </sheetViews>
  <sheetFormatPr baseColWidth="10" defaultColWidth="11.42578125" defaultRowHeight="15" x14ac:dyDescent="0.25"/>
  <cols>
    <col min="1" max="1" width="6" style="9" customWidth="1"/>
    <col min="2" max="2" width="48.85546875" style="9" bestFit="1" customWidth="1"/>
    <col min="3" max="3" width="9.85546875" style="9" customWidth="1"/>
    <col min="4" max="4" width="11.28515625" style="9" customWidth="1"/>
    <col min="5" max="5" width="12.42578125" style="9" customWidth="1"/>
    <col min="6" max="6" width="10.7109375" style="9" customWidth="1"/>
    <col min="7" max="7" width="9.28515625" style="9" customWidth="1"/>
    <col min="8" max="8" width="10" style="9" customWidth="1"/>
    <col min="9" max="10" width="9.85546875" style="9" customWidth="1"/>
    <col min="11" max="11" width="12.28515625" style="9" customWidth="1"/>
    <col min="12" max="12" width="10.85546875" style="9" customWidth="1"/>
    <col min="13" max="13" width="13.140625" style="9" customWidth="1"/>
    <col min="14" max="14" width="15.28515625" style="9" customWidth="1"/>
    <col min="15" max="16384" width="11.42578125" style="9"/>
  </cols>
  <sheetData>
    <row r="1" spans="2:14" s="24" customFormat="1" ht="15.75" x14ac:dyDescent="0.25"/>
    <row r="2" spans="2:14" s="24" customFormat="1" ht="20.25" x14ac:dyDescent="0.3">
      <c r="B2" s="181" t="s">
        <v>40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</row>
    <row r="3" spans="2:14" s="24" customFormat="1" ht="18.75" x14ac:dyDescent="0.3">
      <c r="B3" s="188" t="s">
        <v>183</v>
      </c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</row>
    <row r="4" spans="2:14" s="24" customFormat="1" ht="15.75" x14ac:dyDescent="0.25"/>
    <row r="5" spans="2:14" s="24" customFormat="1" ht="16.5" thickBot="1" x14ac:dyDescent="0.3"/>
    <row r="6" spans="2:14" s="24" customFormat="1" ht="33.75" customHeight="1" thickTop="1" thickBot="1" x14ac:dyDescent="0.3">
      <c r="B6" s="11" t="s">
        <v>1</v>
      </c>
      <c r="C6" s="11" t="s">
        <v>178</v>
      </c>
      <c r="D6" s="11" t="s">
        <v>179</v>
      </c>
      <c r="E6" s="11" t="s">
        <v>180</v>
      </c>
      <c r="F6" s="11" t="s">
        <v>2</v>
      </c>
      <c r="G6"/>
    </row>
    <row r="7" spans="2:14" s="24" customFormat="1" ht="17.25" thickTop="1" thickBot="1" x14ac:dyDescent="0.3">
      <c r="B7" s="31" t="s">
        <v>41</v>
      </c>
      <c r="C7" s="29">
        <v>40</v>
      </c>
      <c r="D7" s="29">
        <v>50</v>
      </c>
      <c r="E7" s="29">
        <v>57</v>
      </c>
      <c r="F7" s="29">
        <f t="shared" ref="F7:F18" si="0">AVERAGE(C7:E7)</f>
        <v>49</v>
      </c>
    </row>
    <row r="8" spans="2:14" s="24" customFormat="1" ht="20.25" customHeight="1" thickTop="1" thickBot="1" x14ac:dyDescent="0.3">
      <c r="B8" s="31" t="s">
        <v>42</v>
      </c>
      <c r="C8" s="29">
        <v>26</v>
      </c>
      <c r="D8" s="29">
        <v>50</v>
      </c>
      <c r="E8" s="29">
        <v>22</v>
      </c>
      <c r="F8" s="29">
        <f t="shared" si="0"/>
        <v>32.666666666666664</v>
      </c>
    </row>
    <row r="9" spans="2:14" s="24" customFormat="1" ht="20.25" customHeight="1" thickTop="1" thickBot="1" x14ac:dyDescent="0.3">
      <c r="B9" s="31" t="s">
        <v>43</v>
      </c>
      <c r="C9" s="29">
        <v>6</v>
      </c>
      <c r="D9" s="29">
        <v>5</v>
      </c>
      <c r="E9" s="29">
        <v>5</v>
      </c>
      <c r="F9" s="29">
        <f t="shared" si="0"/>
        <v>5.333333333333333</v>
      </c>
    </row>
    <row r="10" spans="2:14" s="24" customFormat="1" ht="17.25" thickTop="1" thickBot="1" x14ac:dyDescent="0.3">
      <c r="B10" s="31" t="s">
        <v>44</v>
      </c>
      <c r="C10" s="29">
        <v>3</v>
      </c>
      <c r="D10" s="29">
        <v>3</v>
      </c>
      <c r="E10" s="29">
        <v>2</v>
      </c>
      <c r="F10" s="29">
        <f t="shared" si="0"/>
        <v>2.6666666666666665</v>
      </c>
    </row>
    <row r="11" spans="2:14" s="24" customFormat="1" ht="17.25" thickTop="1" thickBot="1" x14ac:dyDescent="0.3">
      <c r="B11" s="31" t="s">
        <v>45</v>
      </c>
      <c r="C11" s="29">
        <v>1</v>
      </c>
      <c r="D11" s="29">
        <v>0</v>
      </c>
      <c r="E11" s="29">
        <v>0</v>
      </c>
      <c r="F11" s="29">
        <f t="shared" si="0"/>
        <v>0.33333333333333331</v>
      </c>
    </row>
    <row r="12" spans="2:14" s="24" customFormat="1" ht="17.25" thickTop="1" thickBot="1" x14ac:dyDescent="0.3">
      <c r="B12" s="31" t="s">
        <v>46</v>
      </c>
      <c r="C12" s="29">
        <v>4</v>
      </c>
      <c r="D12" s="29">
        <v>1</v>
      </c>
      <c r="E12" s="29">
        <v>1</v>
      </c>
      <c r="F12" s="29">
        <f t="shared" si="0"/>
        <v>2</v>
      </c>
    </row>
    <row r="13" spans="2:14" s="24" customFormat="1" ht="17.25" thickTop="1" thickBot="1" x14ac:dyDescent="0.3">
      <c r="B13" s="31" t="s">
        <v>47</v>
      </c>
      <c r="C13" s="29">
        <v>0</v>
      </c>
      <c r="D13" s="29">
        <v>0</v>
      </c>
      <c r="E13" s="29">
        <v>0</v>
      </c>
      <c r="F13" s="29">
        <f t="shared" si="0"/>
        <v>0</v>
      </c>
    </row>
    <row r="14" spans="2:14" s="24" customFormat="1" ht="17.25" thickTop="1" thickBot="1" x14ac:dyDescent="0.3">
      <c r="B14" s="31" t="s">
        <v>48</v>
      </c>
      <c r="C14" s="29">
        <v>0</v>
      </c>
      <c r="D14" s="29">
        <v>18</v>
      </c>
      <c r="E14" s="29">
        <v>18</v>
      </c>
      <c r="F14" s="29">
        <f t="shared" si="0"/>
        <v>12</v>
      </c>
    </row>
    <row r="15" spans="2:14" s="24" customFormat="1" ht="19.5" customHeight="1" thickTop="1" thickBot="1" x14ac:dyDescent="0.3">
      <c r="B15" s="31" t="s">
        <v>49</v>
      </c>
      <c r="C15" s="29">
        <v>20</v>
      </c>
      <c r="D15" s="29">
        <v>20</v>
      </c>
      <c r="E15" s="29">
        <v>10</v>
      </c>
      <c r="F15" s="29">
        <f t="shared" si="0"/>
        <v>16.666666666666668</v>
      </c>
    </row>
    <row r="16" spans="2:14" s="24" customFormat="1" ht="19.5" customHeight="1" thickTop="1" thickBot="1" x14ac:dyDescent="0.3">
      <c r="B16" s="31" t="s">
        <v>50</v>
      </c>
      <c r="C16" s="29">
        <v>10</v>
      </c>
      <c r="D16" s="29">
        <v>10</v>
      </c>
      <c r="E16" s="29">
        <v>10</v>
      </c>
      <c r="F16" s="29">
        <f t="shared" si="0"/>
        <v>10</v>
      </c>
    </row>
    <row r="17" spans="2:6" s="24" customFormat="1" ht="19.5" customHeight="1" thickTop="1" thickBot="1" x14ac:dyDescent="0.3">
      <c r="B17" s="31" t="s">
        <v>51</v>
      </c>
      <c r="C17" s="29">
        <v>50</v>
      </c>
      <c r="D17" s="29">
        <v>10</v>
      </c>
      <c r="E17" s="29">
        <v>10</v>
      </c>
      <c r="F17" s="29">
        <f t="shared" si="0"/>
        <v>23.333333333333332</v>
      </c>
    </row>
    <row r="18" spans="2:6" s="24" customFormat="1" ht="19.5" customHeight="1" thickTop="1" thickBot="1" x14ac:dyDescent="0.3">
      <c r="B18" s="132" t="s">
        <v>169</v>
      </c>
      <c r="C18" s="29">
        <v>6</v>
      </c>
      <c r="D18" s="29">
        <v>0</v>
      </c>
      <c r="E18" s="29">
        <v>0</v>
      </c>
      <c r="F18" s="29">
        <f t="shared" si="0"/>
        <v>2</v>
      </c>
    </row>
    <row r="19" spans="2:6" s="24" customFormat="1" ht="16.5" thickTop="1" x14ac:dyDescent="0.25">
      <c r="C19" s="24" t="s">
        <v>52</v>
      </c>
    </row>
    <row r="20" spans="2:6" s="24" customFormat="1" ht="15.75" x14ac:dyDescent="0.25"/>
    <row r="21" spans="2:6" s="24" customFormat="1" ht="15.75" x14ac:dyDescent="0.25"/>
    <row r="22" spans="2:6" s="24" customFormat="1" ht="15.75" x14ac:dyDescent="0.25"/>
    <row r="23" spans="2:6" s="24" customFormat="1" ht="15.75" x14ac:dyDescent="0.25"/>
    <row r="24" spans="2:6" s="24" customFormat="1" ht="15.75" x14ac:dyDescent="0.25"/>
    <row r="25" spans="2:6" s="24" customFormat="1" ht="15.75" x14ac:dyDescent="0.25"/>
    <row r="26" spans="2:6" s="24" customFormat="1" ht="15.75" x14ac:dyDescent="0.25"/>
    <row r="27" spans="2:6" s="24" customFormat="1" ht="15.75" x14ac:dyDescent="0.25"/>
    <row r="28" spans="2:6" s="24" customFormat="1" ht="15.75" x14ac:dyDescent="0.25"/>
    <row r="29" spans="2:6" s="24" customFormat="1" ht="15.75" x14ac:dyDescent="0.25"/>
    <row r="30" spans="2:6" s="24" customFormat="1" ht="15.75" x14ac:dyDescent="0.25"/>
    <row r="31" spans="2:6" s="24" customFormat="1" ht="15.75" x14ac:dyDescent="0.25"/>
    <row r="32" spans="2:6" s="24" customFormat="1" ht="15.75" x14ac:dyDescent="0.25"/>
    <row r="33" spans="4:8" s="24" customFormat="1" ht="15.75" x14ac:dyDescent="0.25"/>
    <row r="34" spans="4:8" s="24" customFormat="1" ht="15.75" x14ac:dyDescent="0.25"/>
    <row r="35" spans="4:8" s="24" customFormat="1" ht="15.75" x14ac:dyDescent="0.25"/>
    <row r="36" spans="4:8" s="24" customFormat="1" ht="15.75" x14ac:dyDescent="0.25"/>
    <row r="37" spans="4:8" s="24" customFormat="1" ht="15.75" x14ac:dyDescent="0.25">
      <c r="D37" s="24">
        <v>545</v>
      </c>
    </row>
    <row r="38" spans="4:8" s="24" customFormat="1" ht="15.75" x14ac:dyDescent="0.25">
      <c r="H38" s="24">
        <v>0</v>
      </c>
    </row>
    <row r="39" spans="4:8" s="24" customFormat="1" ht="15.75" x14ac:dyDescent="0.25"/>
    <row r="40" spans="4:8" s="24" customFormat="1" ht="15.75" x14ac:dyDescent="0.25"/>
    <row r="41" spans="4:8" s="24" customFormat="1" ht="15.75" x14ac:dyDescent="0.25"/>
    <row r="42" spans="4:8" s="24" customFormat="1" ht="15.75" x14ac:dyDescent="0.25"/>
    <row r="43" spans="4:8" s="24" customFormat="1" ht="15.75" x14ac:dyDescent="0.25"/>
    <row r="44" spans="4:8" s="24" customFormat="1" ht="15.75" x14ac:dyDescent="0.25"/>
    <row r="45" spans="4:8" s="24" customFormat="1" ht="15.75" x14ac:dyDescent="0.25"/>
    <row r="46" spans="4:8" s="24" customFormat="1" ht="15.75" x14ac:dyDescent="0.25"/>
    <row r="47" spans="4:8" s="24" customFormat="1" ht="15.75" x14ac:dyDescent="0.25"/>
    <row r="48" spans="4:8" s="24" customFormat="1" ht="15.75" x14ac:dyDescent="0.25"/>
    <row r="49" s="24" customFormat="1" ht="15.75" x14ac:dyDescent="0.25"/>
    <row r="50" s="24" customFormat="1" ht="15.75" x14ac:dyDescent="0.25"/>
    <row r="51" s="24" customFormat="1" ht="15.75" x14ac:dyDescent="0.25"/>
    <row r="52" s="24" customFormat="1" ht="15.75" x14ac:dyDescent="0.25"/>
    <row r="53" s="24" customFormat="1" ht="15.75" x14ac:dyDescent="0.25"/>
    <row r="54" s="24" customFormat="1" ht="15.75" x14ac:dyDescent="0.25"/>
    <row r="55" s="24" customFormat="1" ht="15.75" x14ac:dyDescent="0.25"/>
    <row r="56" s="24" customFormat="1" ht="15.75" x14ac:dyDescent="0.25"/>
    <row r="57" s="24" customFormat="1" ht="15.75" x14ac:dyDescent="0.25"/>
    <row r="58" s="24" customFormat="1" ht="15.75" x14ac:dyDescent="0.25"/>
    <row r="59" s="24" customFormat="1" ht="15.75" x14ac:dyDescent="0.25"/>
    <row r="60" s="24" customFormat="1" ht="15.75" x14ac:dyDescent="0.25"/>
    <row r="61" s="24" customFormat="1" ht="15.75" x14ac:dyDescent="0.25"/>
    <row r="62" s="24" customFormat="1" ht="15.75" x14ac:dyDescent="0.25"/>
    <row r="63" s="24" customFormat="1" ht="15.75" x14ac:dyDescent="0.25"/>
    <row r="64" s="24" customFormat="1" ht="15.75" x14ac:dyDescent="0.25"/>
    <row r="65" spans="9:9" s="24" customFormat="1" ht="15.75" x14ac:dyDescent="0.25"/>
    <row r="66" spans="9:9" s="24" customFormat="1" ht="15.75" x14ac:dyDescent="0.25"/>
    <row r="67" spans="9:9" s="24" customFormat="1" ht="15.75" x14ac:dyDescent="0.25"/>
    <row r="68" spans="9:9" s="24" customFormat="1" ht="15.75" x14ac:dyDescent="0.25"/>
    <row r="69" spans="9:9" s="24" customFormat="1" ht="15.75" x14ac:dyDescent="0.25"/>
    <row r="70" spans="9:9" s="24" customFormat="1" ht="15.75" x14ac:dyDescent="0.25"/>
    <row r="71" spans="9:9" s="24" customFormat="1" ht="15.75" x14ac:dyDescent="0.25"/>
    <row r="72" spans="9:9" s="24" customFormat="1" ht="15.75" x14ac:dyDescent="0.25"/>
    <row r="73" spans="9:9" s="24" customFormat="1" ht="15.75" x14ac:dyDescent="0.25"/>
    <row r="74" spans="9:9" s="24" customFormat="1" ht="15.75" x14ac:dyDescent="0.25"/>
    <row r="75" spans="9:9" s="24" customFormat="1" ht="15.75" x14ac:dyDescent="0.25"/>
    <row r="76" spans="9:9" s="24" customFormat="1" ht="15.75" x14ac:dyDescent="0.25"/>
    <row r="77" spans="9:9" s="24" customFormat="1" ht="15.75" x14ac:dyDescent="0.25"/>
    <row r="78" spans="9:9" s="24" customFormat="1" ht="15.75" x14ac:dyDescent="0.25"/>
    <row r="79" spans="9:9" s="24" customFormat="1" ht="15.75" x14ac:dyDescent="0.25"/>
    <row r="80" spans="9:9" s="24" customFormat="1" ht="15.75" x14ac:dyDescent="0.25">
      <c r="I80" s="24" t="s">
        <v>53</v>
      </c>
    </row>
    <row r="81" s="24" customFormat="1" ht="15.75" x14ac:dyDescent="0.25"/>
    <row r="82" s="24" customFormat="1" ht="15.75" x14ac:dyDescent="0.25"/>
    <row r="83" s="24" customFormat="1" ht="15.75" x14ac:dyDescent="0.25"/>
    <row r="84" s="24" customFormat="1" ht="15.75" x14ac:dyDescent="0.25"/>
    <row r="85" s="24" customFormat="1" ht="15.75" x14ac:dyDescent="0.25"/>
    <row r="86" s="24" customFormat="1" ht="15.75" x14ac:dyDescent="0.25"/>
    <row r="87" s="24" customFormat="1" ht="15.75" x14ac:dyDescent="0.25"/>
    <row r="88" s="24" customFormat="1" ht="15.75" x14ac:dyDescent="0.25"/>
    <row r="89" s="24" customFormat="1" ht="15.75" x14ac:dyDescent="0.25"/>
    <row r="90" s="24" customFormat="1" ht="15.75" x14ac:dyDescent="0.25"/>
    <row r="91" s="24" customFormat="1" ht="15.75" x14ac:dyDescent="0.25"/>
    <row r="92" s="24" customFormat="1" ht="15.75" x14ac:dyDescent="0.25"/>
    <row r="93" s="24" customFormat="1" ht="15.75" x14ac:dyDescent="0.25"/>
    <row r="94" s="24" customFormat="1" ht="15.75" x14ac:dyDescent="0.25"/>
    <row r="95" s="24" customFormat="1" ht="15.75" x14ac:dyDescent="0.25"/>
    <row r="96" s="24" customFormat="1" ht="15.75" x14ac:dyDescent="0.25"/>
    <row r="97" spans="12:12" s="24" customFormat="1" ht="15.75" x14ac:dyDescent="0.25"/>
    <row r="98" spans="12:12" s="24" customFormat="1" ht="15.75" x14ac:dyDescent="0.25"/>
    <row r="99" spans="12:12" s="24" customFormat="1" ht="15.75" x14ac:dyDescent="0.25"/>
    <row r="100" spans="12:12" s="24" customFormat="1" ht="15.75" x14ac:dyDescent="0.25"/>
    <row r="101" spans="12:12" s="24" customFormat="1" ht="15.75" x14ac:dyDescent="0.25"/>
    <row r="102" spans="12:12" s="24" customFormat="1" ht="15.75" x14ac:dyDescent="0.25"/>
    <row r="103" spans="12:12" s="24" customFormat="1" ht="15.75" x14ac:dyDescent="0.25"/>
    <row r="104" spans="12:12" s="24" customFormat="1" ht="15.75" x14ac:dyDescent="0.25"/>
    <row r="105" spans="12:12" s="24" customFormat="1" ht="15.75" x14ac:dyDescent="0.25"/>
    <row r="106" spans="12:12" s="24" customFormat="1" ht="15.75" x14ac:dyDescent="0.25"/>
    <row r="107" spans="12:12" s="24" customFormat="1" ht="15.75" x14ac:dyDescent="0.25">
      <c r="L107" s="24" t="s">
        <v>54</v>
      </c>
    </row>
    <row r="108" spans="12:12" s="24" customFormat="1" ht="15.75" x14ac:dyDescent="0.25"/>
    <row r="109" spans="12:12" s="24" customFormat="1" ht="15.75" x14ac:dyDescent="0.25"/>
    <row r="110" spans="12:12" s="24" customFormat="1" ht="15.75" x14ac:dyDescent="0.25"/>
    <row r="111" spans="12:12" s="24" customFormat="1" ht="15.75" x14ac:dyDescent="0.25"/>
    <row r="112" spans="12:12" s="24" customFormat="1" ht="15.75" x14ac:dyDescent="0.25"/>
    <row r="113" s="24" customFormat="1" ht="15.75" x14ac:dyDescent="0.25"/>
    <row r="114" s="24" customFormat="1" ht="15.75" x14ac:dyDescent="0.25"/>
    <row r="115" s="24" customFormat="1" ht="15.75" x14ac:dyDescent="0.25"/>
    <row r="116" s="24" customFormat="1" ht="15.75" x14ac:dyDescent="0.25"/>
    <row r="117" s="24" customFormat="1" ht="15.75" x14ac:dyDescent="0.25"/>
    <row r="118" s="24" customFormat="1" ht="15.75" x14ac:dyDescent="0.25"/>
    <row r="119" s="24" customFormat="1" ht="15.75" x14ac:dyDescent="0.25"/>
    <row r="120" s="24" customFormat="1" ht="15.75" x14ac:dyDescent="0.25"/>
    <row r="121" s="24" customFormat="1" ht="15.75" x14ac:dyDescent="0.25"/>
    <row r="122" s="24" customFormat="1" ht="15.75" x14ac:dyDescent="0.25"/>
    <row r="123" s="24" customFormat="1" ht="15.75" x14ac:dyDescent="0.25"/>
    <row r="124" s="24" customFormat="1" ht="15.75" x14ac:dyDescent="0.25"/>
    <row r="125" s="24" customFormat="1" ht="15.75" x14ac:dyDescent="0.25"/>
    <row r="126" s="24" customFormat="1" ht="15.75" x14ac:dyDescent="0.25"/>
    <row r="127" s="24" customFormat="1" ht="15.75" x14ac:dyDescent="0.25"/>
    <row r="128" s="24" customFormat="1" ht="15.75" x14ac:dyDescent="0.25"/>
    <row r="129" s="24" customFormat="1" ht="15.75" x14ac:dyDescent="0.25"/>
    <row r="130" s="24" customFormat="1" ht="15.75" x14ac:dyDescent="0.25"/>
    <row r="131" s="24" customFormat="1" ht="15.75" x14ac:dyDescent="0.25"/>
    <row r="132" s="24" customFormat="1" ht="15.75" x14ac:dyDescent="0.25"/>
    <row r="133" s="24" customFormat="1" ht="15.75" x14ac:dyDescent="0.25"/>
    <row r="134" s="24" customFormat="1" ht="15.75" x14ac:dyDescent="0.25"/>
    <row r="135" s="24" customFormat="1" ht="15.75" x14ac:dyDescent="0.25"/>
    <row r="136" s="24" customFormat="1" ht="15.75" x14ac:dyDescent="0.25"/>
    <row r="137" s="24" customFormat="1" ht="15.75" x14ac:dyDescent="0.25"/>
    <row r="138" s="24" customFormat="1" ht="15.75" x14ac:dyDescent="0.25"/>
    <row r="139" s="24" customFormat="1" ht="15.75" x14ac:dyDescent="0.25"/>
    <row r="140" s="24" customFormat="1" ht="15.75" x14ac:dyDescent="0.25"/>
    <row r="141" s="24" customFormat="1" ht="15.75" x14ac:dyDescent="0.25"/>
    <row r="142" s="24" customFormat="1" ht="15.75" x14ac:dyDescent="0.25"/>
    <row r="143" s="24" customFormat="1" ht="15.75" x14ac:dyDescent="0.25"/>
    <row r="144" s="24" customFormat="1" ht="15.75" x14ac:dyDescent="0.25"/>
    <row r="145" s="24" customFormat="1" ht="15.75" x14ac:dyDescent="0.25"/>
    <row r="146" s="24" customFormat="1" ht="15.75" x14ac:dyDescent="0.25"/>
    <row r="147" s="24" customFormat="1" ht="15.75" x14ac:dyDescent="0.25"/>
    <row r="148" s="24" customFormat="1" ht="15.75" x14ac:dyDescent="0.25"/>
    <row r="149" s="24" customFormat="1" ht="15.75" x14ac:dyDescent="0.25"/>
    <row r="150" s="24" customFormat="1" ht="15.75" x14ac:dyDescent="0.25"/>
    <row r="151" s="24" customFormat="1" ht="15.75" x14ac:dyDescent="0.25"/>
    <row r="152" s="24" customFormat="1" ht="15.75" x14ac:dyDescent="0.25"/>
    <row r="153" s="24" customFormat="1" ht="15.75" x14ac:dyDescent="0.25"/>
    <row r="154" s="24" customFormat="1" ht="15.75" x14ac:dyDescent="0.25"/>
    <row r="155" s="24" customFormat="1" ht="15.75" x14ac:dyDescent="0.25"/>
    <row r="156" s="24" customFormat="1" ht="15.75" x14ac:dyDescent="0.25"/>
    <row r="157" s="24" customFormat="1" ht="15.75" x14ac:dyDescent="0.25"/>
    <row r="158" s="24" customFormat="1" ht="15.75" x14ac:dyDescent="0.25"/>
    <row r="159" s="24" customFormat="1" ht="15.75" x14ac:dyDescent="0.25"/>
    <row r="160" s="24" customFormat="1" ht="15.75" x14ac:dyDescent="0.25"/>
    <row r="161" s="24" customFormat="1" ht="15.75" x14ac:dyDescent="0.25"/>
    <row r="162" s="24" customFormat="1" ht="15.75" x14ac:dyDescent="0.25"/>
    <row r="163" s="24" customFormat="1" ht="15.75" x14ac:dyDescent="0.25"/>
    <row r="164" s="24" customFormat="1" ht="15.75" x14ac:dyDescent="0.25"/>
    <row r="165" s="24" customFormat="1" ht="15.75" x14ac:dyDescent="0.25"/>
    <row r="166" s="24" customFormat="1" ht="15.75" x14ac:dyDescent="0.25"/>
    <row r="167" s="24" customFormat="1" ht="15.75" x14ac:dyDescent="0.25"/>
    <row r="168" s="24" customFormat="1" ht="15.75" x14ac:dyDescent="0.25"/>
    <row r="169" s="24" customFormat="1" ht="15.75" x14ac:dyDescent="0.25"/>
    <row r="170" s="24" customFormat="1" ht="15.75" x14ac:dyDescent="0.25"/>
    <row r="171" s="24" customFormat="1" ht="15.75" x14ac:dyDescent="0.25"/>
    <row r="172" s="24" customFormat="1" ht="15.75" x14ac:dyDescent="0.25"/>
    <row r="173" s="24" customFormat="1" ht="15.75" x14ac:dyDescent="0.25"/>
    <row r="174" s="24" customFormat="1" ht="15.75" x14ac:dyDescent="0.25"/>
    <row r="175" s="24" customFormat="1" ht="15.75" x14ac:dyDescent="0.25"/>
    <row r="176" s="24" customFormat="1" ht="15.75" x14ac:dyDescent="0.25"/>
    <row r="177" s="24" customFormat="1" ht="15.75" x14ac:dyDescent="0.25"/>
    <row r="178" s="24" customFormat="1" ht="15.75" x14ac:dyDescent="0.25"/>
    <row r="179" s="24" customFormat="1" ht="15.75" x14ac:dyDescent="0.25"/>
    <row r="180" s="24" customFormat="1" ht="15.75" x14ac:dyDescent="0.25"/>
    <row r="181" s="24" customFormat="1" ht="15.75" x14ac:dyDescent="0.25"/>
    <row r="182" s="24" customFormat="1" ht="15.75" x14ac:dyDescent="0.25"/>
    <row r="183" s="24" customFormat="1" ht="15.75" x14ac:dyDescent="0.25"/>
    <row r="184" s="24" customFormat="1" ht="15.75" x14ac:dyDescent="0.25"/>
    <row r="185" s="24" customFormat="1" ht="15.75" x14ac:dyDescent="0.25"/>
    <row r="186" s="24" customFormat="1" ht="15.75" x14ac:dyDescent="0.25"/>
    <row r="187" s="24" customFormat="1" ht="15.75" x14ac:dyDescent="0.25"/>
    <row r="188" s="24" customFormat="1" ht="15.75" x14ac:dyDescent="0.25"/>
    <row r="189" s="24" customFormat="1" ht="15.75" x14ac:dyDescent="0.25"/>
    <row r="190" s="24" customFormat="1" ht="15.75" x14ac:dyDescent="0.25"/>
    <row r="191" s="24" customFormat="1" ht="15.75" x14ac:dyDescent="0.25"/>
    <row r="192" s="24" customFormat="1" ht="15.75" x14ac:dyDescent="0.25"/>
    <row r="193" s="24" customFormat="1" ht="15.75" x14ac:dyDescent="0.25"/>
    <row r="194" s="24" customFormat="1" ht="15.75" x14ac:dyDescent="0.25"/>
    <row r="195" s="24" customFormat="1" ht="15.75" x14ac:dyDescent="0.25"/>
    <row r="196" s="24" customFormat="1" ht="15.75" x14ac:dyDescent="0.25"/>
    <row r="197" s="24" customFormat="1" ht="15.75" x14ac:dyDescent="0.25"/>
    <row r="198" s="24" customFormat="1" ht="15.75" x14ac:dyDescent="0.25"/>
    <row r="199" s="24" customFormat="1" ht="15.75" x14ac:dyDescent="0.25"/>
    <row r="200" s="24" customFormat="1" ht="15.75" x14ac:dyDescent="0.25"/>
    <row r="201" s="24" customFormat="1" ht="15.75" x14ac:dyDescent="0.25"/>
    <row r="202" s="24" customFormat="1" ht="15.75" x14ac:dyDescent="0.25"/>
    <row r="203" s="24" customFormat="1" ht="15.75" x14ac:dyDescent="0.25"/>
    <row r="204" s="24" customFormat="1" ht="15.75" x14ac:dyDescent="0.25"/>
    <row r="205" s="24" customFormat="1" ht="15.75" x14ac:dyDescent="0.25"/>
    <row r="206" s="24" customFormat="1" ht="15.75" x14ac:dyDescent="0.25"/>
    <row r="207" s="24" customFormat="1" ht="15.75" x14ac:dyDescent="0.25"/>
    <row r="208" s="24" customFormat="1" ht="15.75" x14ac:dyDescent="0.25"/>
    <row r="209" s="24" customFormat="1" ht="15.75" x14ac:dyDescent="0.25"/>
    <row r="210" s="24" customFormat="1" ht="15.75" x14ac:dyDescent="0.25"/>
    <row r="211" s="24" customFormat="1" ht="15.75" x14ac:dyDescent="0.25"/>
    <row r="212" s="24" customFormat="1" ht="15.75" x14ac:dyDescent="0.25"/>
    <row r="213" s="24" customFormat="1" ht="15.75" x14ac:dyDescent="0.25"/>
    <row r="214" s="24" customFormat="1" ht="15.75" x14ac:dyDescent="0.25"/>
    <row r="215" s="24" customFormat="1" ht="15.75" x14ac:dyDescent="0.25"/>
    <row r="216" s="24" customFormat="1" ht="15.75" x14ac:dyDescent="0.25"/>
    <row r="217" s="24" customFormat="1" ht="15.75" x14ac:dyDescent="0.25"/>
    <row r="218" s="24" customFormat="1" ht="15.75" x14ac:dyDescent="0.25"/>
    <row r="219" s="24" customFormat="1" ht="15.75" x14ac:dyDescent="0.25"/>
    <row r="220" s="24" customFormat="1" ht="15.75" x14ac:dyDescent="0.25"/>
    <row r="221" s="24" customFormat="1" ht="15.75" x14ac:dyDescent="0.25"/>
    <row r="222" s="24" customFormat="1" ht="15.75" x14ac:dyDescent="0.25"/>
    <row r="223" s="24" customFormat="1" ht="15.75" x14ac:dyDescent="0.25"/>
    <row r="224" s="24" customFormat="1" ht="15.75" x14ac:dyDescent="0.25"/>
    <row r="225" s="24" customFormat="1" ht="15.75" x14ac:dyDescent="0.25"/>
    <row r="226" s="24" customFormat="1" ht="15.75" x14ac:dyDescent="0.25"/>
    <row r="227" s="24" customFormat="1" ht="15.75" x14ac:dyDescent="0.25"/>
    <row r="228" s="24" customFormat="1" ht="15.75" x14ac:dyDescent="0.25"/>
    <row r="229" s="24" customFormat="1" ht="15.75" x14ac:dyDescent="0.25"/>
    <row r="230" s="24" customFormat="1" ht="15.75" x14ac:dyDescent="0.25"/>
    <row r="231" s="24" customFormat="1" ht="15.75" x14ac:dyDescent="0.25"/>
    <row r="232" s="24" customFormat="1" ht="15.75" x14ac:dyDescent="0.25"/>
    <row r="233" s="24" customFormat="1" ht="15.75" x14ac:dyDescent="0.25"/>
    <row r="234" s="24" customFormat="1" ht="15.75" x14ac:dyDescent="0.25"/>
    <row r="235" s="24" customFormat="1" ht="15.75" x14ac:dyDescent="0.25"/>
    <row r="236" s="24" customFormat="1" ht="15.75" x14ac:dyDescent="0.25"/>
    <row r="237" s="24" customFormat="1" ht="15.75" x14ac:dyDescent="0.25"/>
    <row r="238" s="24" customFormat="1" ht="15.75" x14ac:dyDescent="0.25"/>
    <row r="239" s="24" customFormat="1" ht="15.75" x14ac:dyDescent="0.25"/>
    <row r="240" s="24" customFormat="1" ht="15.75" x14ac:dyDescent="0.25"/>
    <row r="241" s="24" customFormat="1" ht="15.75" x14ac:dyDescent="0.25"/>
    <row r="242" s="24" customFormat="1" ht="15.75" x14ac:dyDescent="0.25"/>
    <row r="243" s="24" customFormat="1" ht="15.75" x14ac:dyDescent="0.25"/>
    <row r="244" s="24" customFormat="1" ht="15.75" x14ac:dyDescent="0.25"/>
    <row r="245" s="24" customFormat="1" ht="15.75" x14ac:dyDescent="0.25"/>
    <row r="246" s="24" customFormat="1" ht="15.75" x14ac:dyDescent="0.25"/>
    <row r="247" s="24" customFormat="1" ht="15.75" x14ac:dyDescent="0.25"/>
    <row r="248" s="24" customFormat="1" ht="15.75" x14ac:dyDescent="0.25"/>
    <row r="249" s="24" customFormat="1" ht="15.75" x14ac:dyDescent="0.25"/>
    <row r="250" s="24" customFormat="1" ht="15.75" x14ac:dyDescent="0.25"/>
    <row r="251" s="24" customFormat="1" ht="15.75" x14ac:dyDescent="0.25"/>
    <row r="252" s="24" customFormat="1" ht="15.75" x14ac:dyDescent="0.25"/>
    <row r="253" s="24" customFormat="1" ht="15.75" x14ac:dyDescent="0.25"/>
    <row r="254" s="24" customFormat="1" ht="15.75" x14ac:dyDescent="0.25"/>
    <row r="255" s="24" customFormat="1" ht="15.75" x14ac:dyDescent="0.25"/>
    <row r="256" s="24" customFormat="1" ht="15.75" x14ac:dyDescent="0.25"/>
    <row r="257" s="24" customFormat="1" ht="15.75" x14ac:dyDescent="0.25"/>
    <row r="258" s="24" customFormat="1" ht="15.75" x14ac:dyDescent="0.25"/>
    <row r="259" s="24" customFormat="1" ht="15.75" x14ac:dyDescent="0.25"/>
    <row r="260" s="24" customFormat="1" ht="15.75" x14ac:dyDescent="0.25"/>
    <row r="261" s="24" customFormat="1" ht="15.75" x14ac:dyDescent="0.25"/>
    <row r="262" s="24" customFormat="1" ht="15.75" x14ac:dyDescent="0.25"/>
    <row r="263" s="24" customFormat="1" ht="15.75" x14ac:dyDescent="0.25"/>
    <row r="264" s="24" customFormat="1" ht="15.75" x14ac:dyDescent="0.25"/>
    <row r="265" s="24" customFormat="1" ht="15.75" x14ac:dyDescent="0.25"/>
    <row r="266" s="24" customFormat="1" ht="15.75" x14ac:dyDescent="0.25"/>
    <row r="267" s="24" customFormat="1" ht="15.75" x14ac:dyDescent="0.25"/>
    <row r="268" s="24" customFormat="1" ht="15.75" x14ac:dyDescent="0.25"/>
    <row r="269" s="24" customFormat="1" ht="15.75" x14ac:dyDescent="0.25"/>
    <row r="270" s="24" customFormat="1" ht="15.75" x14ac:dyDescent="0.25"/>
    <row r="271" s="24" customFormat="1" ht="15.75" x14ac:dyDescent="0.25"/>
    <row r="272" s="24" customFormat="1" ht="15.75" x14ac:dyDescent="0.25"/>
    <row r="273" s="24" customFormat="1" ht="15.75" x14ac:dyDescent="0.25"/>
    <row r="274" s="24" customFormat="1" ht="15.75" x14ac:dyDescent="0.25"/>
    <row r="275" s="24" customFormat="1" ht="15.75" x14ac:dyDescent="0.25"/>
    <row r="276" s="24" customFormat="1" ht="15.75" x14ac:dyDescent="0.25"/>
    <row r="277" s="24" customFormat="1" ht="15.75" x14ac:dyDescent="0.25"/>
    <row r="278" s="24" customFormat="1" ht="15.75" x14ac:dyDescent="0.25"/>
    <row r="279" s="24" customFormat="1" ht="15.75" x14ac:dyDescent="0.25"/>
    <row r="280" s="24" customFormat="1" ht="15.75" x14ac:dyDescent="0.25"/>
    <row r="281" s="24" customFormat="1" ht="15.75" x14ac:dyDescent="0.25"/>
    <row r="282" s="24" customFormat="1" ht="15.75" x14ac:dyDescent="0.25"/>
    <row r="283" s="24" customFormat="1" ht="15.75" x14ac:dyDescent="0.25"/>
    <row r="284" s="24" customFormat="1" ht="15.75" x14ac:dyDescent="0.25"/>
    <row r="285" s="24" customFormat="1" ht="15.75" x14ac:dyDescent="0.25"/>
    <row r="286" s="24" customFormat="1" ht="15.75" x14ac:dyDescent="0.25"/>
    <row r="287" s="24" customFormat="1" ht="15.75" x14ac:dyDescent="0.25"/>
    <row r="288" s="24" customFormat="1" ht="15.75" x14ac:dyDescent="0.25"/>
    <row r="289" s="24" customFormat="1" ht="15.75" x14ac:dyDescent="0.25"/>
    <row r="290" s="24" customFormat="1" ht="15.75" x14ac:dyDescent="0.25"/>
    <row r="291" s="24" customFormat="1" ht="15.75" x14ac:dyDescent="0.25"/>
    <row r="292" s="24" customFormat="1" ht="15.75" x14ac:dyDescent="0.25"/>
    <row r="293" s="24" customFormat="1" ht="15.75" x14ac:dyDescent="0.25"/>
    <row r="294" s="24" customFormat="1" ht="15.75" x14ac:dyDescent="0.25"/>
    <row r="295" s="24" customFormat="1" ht="15.75" x14ac:dyDescent="0.25"/>
    <row r="296" s="24" customFormat="1" ht="15.75" x14ac:dyDescent="0.25"/>
    <row r="297" s="24" customFormat="1" ht="15.75" x14ac:dyDescent="0.25"/>
    <row r="298" s="24" customFormat="1" ht="15.75" x14ac:dyDescent="0.25"/>
    <row r="299" s="24" customFormat="1" ht="15.75" x14ac:dyDescent="0.25"/>
    <row r="300" s="24" customFormat="1" ht="15.75" x14ac:dyDescent="0.25"/>
    <row r="301" s="24" customFormat="1" ht="15.75" x14ac:dyDescent="0.25"/>
    <row r="302" s="24" customFormat="1" ht="15.75" x14ac:dyDescent="0.25"/>
    <row r="303" s="24" customFormat="1" ht="15.75" x14ac:dyDescent="0.25"/>
    <row r="304" s="24" customFormat="1" ht="15.75" x14ac:dyDescent="0.25"/>
    <row r="305" s="24" customFormat="1" ht="15.75" x14ac:dyDescent="0.25"/>
    <row r="306" s="24" customFormat="1" ht="15.75" x14ac:dyDescent="0.25"/>
    <row r="307" s="24" customFormat="1" ht="15.75" x14ac:dyDescent="0.25"/>
    <row r="308" s="24" customFormat="1" ht="15.75" x14ac:dyDescent="0.25"/>
    <row r="309" s="24" customFormat="1" ht="15.75" x14ac:dyDescent="0.25"/>
    <row r="310" s="24" customFormat="1" ht="15.75" x14ac:dyDescent="0.25"/>
    <row r="311" s="24" customFormat="1" ht="15.75" x14ac:dyDescent="0.25"/>
    <row r="312" s="24" customFormat="1" ht="15.75" x14ac:dyDescent="0.25"/>
    <row r="313" s="24" customFormat="1" ht="15.75" x14ac:dyDescent="0.25"/>
    <row r="314" s="24" customFormat="1" ht="15.75" x14ac:dyDescent="0.25"/>
    <row r="315" s="24" customFormat="1" ht="15.75" x14ac:dyDescent="0.25"/>
    <row r="316" s="24" customFormat="1" ht="15.75" x14ac:dyDescent="0.25"/>
    <row r="317" s="24" customFormat="1" ht="15.75" x14ac:dyDescent="0.25"/>
    <row r="318" s="24" customFormat="1" ht="15.75" x14ac:dyDescent="0.25"/>
    <row r="319" s="24" customFormat="1" ht="15.75" x14ac:dyDescent="0.25"/>
    <row r="320" s="24" customFormat="1" ht="15.75" x14ac:dyDescent="0.25"/>
    <row r="321" s="24" customFormat="1" ht="15.75" x14ac:dyDescent="0.25"/>
    <row r="322" s="24" customFormat="1" ht="15.75" x14ac:dyDescent="0.25"/>
    <row r="323" s="24" customFormat="1" ht="15.75" x14ac:dyDescent="0.25"/>
    <row r="324" s="24" customFormat="1" ht="15.75" x14ac:dyDescent="0.25"/>
    <row r="325" s="24" customFormat="1" ht="15.75" x14ac:dyDescent="0.25"/>
    <row r="326" s="24" customFormat="1" ht="15.75" x14ac:dyDescent="0.25"/>
    <row r="327" s="24" customFormat="1" ht="15.75" x14ac:dyDescent="0.25"/>
    <row r="328" s="24" customFormat="1" ht="15.75" x14ac:dyDescent="0.25"/>
    <row r="329" s="24" customFormat="1" ht="15.75" x14ac:dyDescent="0.25"/>
    <row r="330" s="24" customFormat="1" ht="15.75" x14ac:dyDescent="0.25"/>
    <row r="331" s="24" customFormat="1" ht="15.75" x14ac:dyDescent="0.25"/>
    <row r="332" s="24" customFormat="1" ht="15.75" x14ac:dyDescent="0.25"/>
    <row r="333" s="24" customFormat="1" ht="15.75" x14ac:dyDescent="0.25"/>
    <row r="334" s="24" customFormat="1" ht="15.75" x14ac:dyDescent="0.25"/>
    <row r="335" s="24" customFormat="1" ht="15.75" x14ac:dyDescent="0.25"/>
    <row r="336" s="24" customFormat="1" ht="15.75" x14ac:dyDescent="0.25"/>
    <row r="337" s="24" customFormat="1" ht="15.75" x14ac:dyDescent="0.25"/>
    <row r="338" s="24" customFormat="1" ht="15.75" x14ac:dyDescent="0.25"/>
    <row r="339" s="24" customFormat="1" ht="15.75" x14ac:dyDescent="0.25"/>
    <row r="340" s="24" customFormat="1" ht="15.75" x14ac:dyDescent="0.25"/>
    <row r="341" s="24" customFormat="1" ht="15.75" x14ac:dyDescent="0.25"/>
    <row r="342" s="24" customFormat="1" ht="15.75" x14ac:dyDescent="0.25"/>
    <row r="343" s="24" customFormat="1" ht="15.75" x14ac:dyDescent="0.25"/>
    <row r="344" s="24" customFormat="1" ht="15.75" x14ac:dyDescent="0.25"/>
    <row r="345" s="24" customFormat="1" ht="15.75" x14ac:dyDescent="0.25"/>
    <row r="346" s="24" customFormat="1" ht="15.75" x14ac:dyDescent="0.25"/>
    <row r="347" s="24" customFormat="1" ht="15.75" x14ac:dyDescent="0.25"/>
    <row r="348" s="24" customFormat="1" ht="15.75" x14ac:dyDescent="0.25"/>
    <row r="349" s="24" customFormat="1" ht="15.75" x14ac:dyDescent="0.25"/>
    <row r="350" s="24" customFormat="1" ht="15.75" x14ac:dyDescent="0.25"/>
    <row r="351" s="24" customFormat="1" ht="15.75" x14ac:dyDescent="0.25"/>
    <row r="352" s="24" customFormat="1" ht="15.75" x14ac:dyDescent="0.25"/>
    <row r="353" s="24" customFormat="1" ht="15.75" x14ac:dyDescent="0.25"/>
    <row r="354" s="24" customFormat="1" ht="15.75" x14ac:dyDescent="0.25"/>
    <row r="355" s="24" customFormat="1" ht="15.75" x14ac:dyDescent="0.25"/>
    <row r="356" s="24" customFormat="1" ht="15.75" x14ac:dyDescent="0.25"/>
    <row r="357" s="24" customFormat="1" ht="15.75" x14ac:dyDescent="0.25"/>
    <row r="358" s="24" customFormat="1" ht="15.75" x14ac:dyDescent="0.25"/>
    <row r="359" s="24" customFormat="1" ht="15.75" x14ac:dyDescent="0.25"/>
    <row r="360" s="24" customFormat="1" ht="15.75" x14ac:dyDescent="0.25"/>
    <row r="361" s="24" customFormat="1" ht="15.75" x14ac:dyDescent="0.25"/>
    <row r="362" s="24" customFormat="1" ht="15.75" x14ac:dyDescent="0.25"/>
    <row r="363" s="24" customFormat="1" ht="15.75" x14ac:dyDescent="0.25"/>
    <row r="364" s="24" customFormat="1" ht="15.75" x14ac:dyDescent="0.25"/>
    <row r="365" s="24" customFormat="1" ht="15.75" x14ac:dyDescent="0.25"/>
    <row r="366" s="24" customFormat="1" ht="15.75" x14ac:dyDescent="0.25"/>
    <row r="367" s="24" customFormat="1" ht="15.75" x14ac:dyDescent="0.25"/>
    <row r="368" s="24" customFormat="1" ht="15.75" x14ac:dyDescent="0.25"/>
    <row r="369" s="24" customFormat="1" ht="15.75" x14ac:dyDescent="0.25"/>
    <row r="370" s="24" customFormat="1" ht="15.75" x14ac:dyDescent="0.25"/>
    <row r="371" s="24" customFormat="1" ht="15.75" x14ac:dyDescent="0.25"/>
    <row r="372" s="24" customFormat="1" ht="15.75" x14ac:dyDescent="0.25"/>
    <row r="373" s="24" customFormat="1" ht="15.75" x14ac:dyDescent="0.25"/>
    <row r="374" s="24" customFormat="1" ht="15.75" x14ac:dyDescent="0.25"/>
    <row r="375" s="24" customFormat="1" ht="15.75" x14ac:dyDescent="0.25"/>
    <row r="376" s="24" customFormat="1" ht="15.75" x14ac:dyDescent="0.25"/>
    <row r="377" s="24" customFormat="1" ht="15.75" x14ac:dyDescent="0.25"/>
    <row r="378" s="24" customFormat="1" ht="15.75" x14ac:dyDescent="0.25"/>
    <row r="379" s="24" customFormat="1" ht="15.75" x14ac:dyDescent="0.25"/>
    <row r="380" s="24" customFormat="1" ht="15.75" x14ac:dyDescent="0.25"/>
    <row r="381" s="24" customFormat="1" ht="15.75" x14ac:dyDescent="0.25"/>
    <row r="382" s="24" customFormat="1" ht="15.75" x14ac:dyDescent="0.25"/>
    <row r="383" s="24" customFormat="1" ht="15.75" x14ac:dyDescent="0.25"/>
    <row r="384" s="24" customFormat="1" ht="15.75" x14ac:dyDescent="0.25"/>
    <row r="385" s="24" customFormat="1" ht="15.75" x14ac:dyDescent="0.25"/>
    <row r="386" s="24" customFormat="1" ht="15.75" x14ac:dyDescent="0.25"/>
    <row r="387" s="24" customFormat="1" ht="15.75" x14ac:dyDescent="0.25"/>
    <row r="388" s="24" customFormat="1" ht="15.75" x14ac:dyDescent="0.25"/>
    <row r="389" s="24" customFormat="1" ht="15.75" x14ac:dyDescent="0.25"/>
    <row r="390" s="24" customFormat="1" ht="15.75" x14ac:dyDescent="0.25"/>
    <row r="391" s="24" customFormat="1" ht="15.75" x14ac:dyDescent="0.25"/>
    <row r="392" s="24" customFormat="1" ht="15.75" x14ac:dyDescent="0.25"/>
    <row r="393" s="24" customFormat="1" ht="15.75" x14ac:dyDescent="0.25"/>
    <row r="394" s="24" customFormat="1" ht="15.75" x14ac:dyDescent="0.25"/>
    <row r="395" s="24" customFormat="1" ht="15.75" x14ac:dyDescent="0.25"/>
    <row r="396" s="24" customFormat="1" ht="15.75" x14ac:dyDescent="0.25"/>
    <row r="397" s="24" customFormat="1" ht="15.75" x14ac:dyDescent="0.25"/>
    <row r="398" s="24" customFormat="1" ht="15.75" x14ac:dyDescent="0.25"/>
    <row r="399" s="24" customFormat="1" ht="15.75" x14ac:dyDescent="0.25"/>
    <row r="400" s="24" customFormat="1" ht="15.75" x14ac:dyDescent="0.25"/>
    <row r="401" s="24" customFormat="1" ht="15.75" x14ac:dyDescent="0.25"/>
    <row r="402" s="24" customFormat="1" ht="15.75" x14ac:dyDescent="0.25"/>
    <row r="403" s="24" customFormat="1" ht="15.75" x14ac:dyDescent="0.25"/>
    <row r="404" s="24" customFormat="1" ht="15.75" x14ac:dyDescent="0.25"/>
    <row r="405" s="24" customFormat="1" ht="15.75" x14ac:dyDescent="0.25"/>
    <row r="406" s="24" customFormat="1" ht="15.75" x14ac:dyDescent="0.25"/>
    <row r="407" s="24" customFormat="1" ht="15.75" x14ac:dyDescent="0.25"/>
    <row r="408" s="24" customFormat="1" ht="15.75" x14ac:dyDescent="0.25"/>
    <row r="409" s="24" customFormat="1" ht="15.75" x14ac:dyDescent="0.25"/>
    <row r="410" s="24" customFormat="1" ht="15.75" x14ac:dyDescent="0.25"/>
    <row r="411" s="24" customFormat="1" ht="15.75" x14ac:dyDescent="0.25"/>
    <row r="412" s="24" customFormat="1" ht="15.75" x14ac:dyDescent="0.25"/>
    <row r="413" s="24" customFormat="1" ht="15.75" x14ac:dyDescent="0.25"/>
    <row r="414" s="24" customFormat="1" ht="15.75" x14ac:dyDescent="0.25"/>
    <row r="415" s="24" customFormat="1" ht="15.75" x14ac:dyDescent="0.25"/>
    <row r="416" s="24" customFormat="1" ht="15.75" x14ac:dyDescent="0.25"/>
    <row r="417" s="24" customFormat="1" ht="15.75" x14ac:dyDescent="0.25"/>
    <row r="418" s="24" customFormat="1" ht="15.75" x14ac:dyDescent="0.25"/>
    <row r="419" s="24" customFormat="1" ht="15.75" x14ac:dyDescent="0.25"/>
    <row r="420" s="24" customFormat="1" ht="15.75" x14ac:dyDescent="0.25"/>
    <row r="421" s="24" customFormat="1" ht="15.75" x14ac:dyDescent="0.25"/>
    <row r="422" s="24" customFormat="1" ht="15.75" x14ac:dyDescent="0.25"/>
    <row r="423" s="24" customFormat="1" ht="15.75" x14ac:dyDescent="0.25"/>
    <row r="424" s="24" customFormat="1" ht="15.75" x14ac:dyDescent="0.25"/>
    <row r="425" s="24" customFormat="1" ht="15.75" x14ac:dyDescent="0.25"/>
    <row r="426" s="24" customFormat="1" ht="15.75" x14ac:dyDescent="0.25"/>
    <row r="427" s="24" customFormat="1" ht="15.75" x14ac:dyDescent="0.25"/>
    <row r="428" s="24" customFormat="1" ht="15.75" x14ac:dyDescent="0.25"/>
    <row r="429" s="24" customFormat="1" ht="15.75" x14ac:dyDescent="0.25"/>
    <row r="430" s="24" customFormat="1" ht="15.75" x14ac:dyDescent="0.25"/>
    <row r="431" s="24" customFormat="1" ht="15.75" x14ac:dyDescent="0.25"/>
    <row r="432" s="24" customFormat="1" ht="15.75" x14ac:dyDescent="0.25"/>
    <row r="433" s="24" customFormat="1" ht="15.75" x14ac:dyDescent="0.25"/>
    <row r="434" s="24" customFormat="1" ht="15.75" x14ac:dyDescent="0.25"/>
    <row r="435" s="24" customFormat="1" ht="15.75" x14ac:dyDescent="0.25"/>
    <row r="436" s="24" customFormat="1" ht="15.75" x14ac:dyDescent="0.25"/>
    <row r="437" s="24" customFormat="1" ht="15.75" x14ac:dyDescent="0.25"/>
    <row r="438" s="24" customFormat="1" ht="15.75" x14ac:dyDescent="0.25"/>
    <row r="439" s="24" customFormat="1" ht="15.75" x14ac:dyDescent="0.25"/>
    <row r="440" s="24" customFormat="1" ht="15.75" x14ac:dyDescent="0.25"/>
    <row r="441" s="24" customFormat="1" ht="15.75" x14ac:dyDescent="0.25"/>
    <row r="442" s="24" customFormat="1" ht="15.75" x14ac:dyDescent="0.25"/>
    <row r="443" s="24" customFormat="1" ht="15.75" x14ac:dyDescent="0.25"/>
    <row r="444" s="24" customFormat="1" ht="15.75" x14ac:dyDescent="0.25"/>
    <row r="445" s="24" customFormat="1" ht="15.75" x14ac:dyDescent="0.25"/>
    <row r="446" s="24" customFormat="1" ht="15.75" x14ac:dyDescent="0.25"/>
    <row r="447" s="24" customFormat="1" ht="15.75" x14ac:dyDescent="0.25"/>
    <row r="448" s="24" customFormat="1" ht="15.75" x14ac:dyDescent="0.25"/>
    <row r="449" s="24" customFormat="1" ht="15.75" x14ac:dyDescent="0.25"/>
    <row r="450" s="24" customFormat="1" ht="15.75" x14ac:dyDescent="0.25"/>
    <row r="451" s="24" customFormat="1" ht="15.75" x14ac:dyDescent="0.25"/>
    <row r="452" s="24" customFormat="1" ht="15.75" x14ac:dyDescent="0.25"/>
    <row r="453" s="24" customFormat="1" ht="15.75" x14ac:dyDescent="0.25"/>
    <row r="454" s="24" customFormat="1" ht="15.75" x14ac:dyDescent="0.25"/>
    <row r="455" s="24" customFormat="1" ht="15.75" x14ac:dyDescent="0.25"/>
    <row r="456" s="24" customFormat="1" ht="15.75" x14ac:dyDescent="0.25"/>
    <row r="457" s="24" customFormat="1" ht="15.75" x14ac:dyDescent="0.25"/>
    <row r="458" s="24" customFormat="1" ht="15.75" x14ac:dyDescent="0.25"/>
    <row r="459" s="24" customFormat="1" ht="15.75" x14ac:dyDescent="0.25"/>
    <row r="460" s="24" customFormat="1" ht="15.75" x14ac:dyDescent="0.25"/>
    <row r="461" s="24" customFormat="1" ht="15.75" x14ac:dyDescent="0.25"/>
    <row r="462" s="24" customFormat="1" ht="15.75" x14ac:dyDescent="0.25"/>
    <row r="463" s="24" customFormat="1" ht="15.75" x14ac:dyDescent="0.25"/>
    <row r="464" s="24" customFormat="1" ht="15.75" x14ac:dyDescent="0.25"/>
    <row r="465" s="24" customFormat="1" ht="15.75" x14ac:dyDescent="0.25"/>
    <row r="466" s="24" customFormat="1" ht="15.75" x14ac:dyDescent="0.25"/>
    <row r="467" s="24" customFormat="1" ht="15.75" x14ac:dyDescent="0.25"/>
    <row r="468" s="24" customFormat="1" ht="15.75" x14ac:dyDescent="0.25"/>
    <row r="469" s="24" customFormat="1" ht="15.75" x14ac:dyDescent="0.25"/>
    <row r="470" s="24" customFormat="1" ht="15.75" x14ac:dyDescent="0.25"/>
    <row r="471" s="24" customFormat="1" ht="15.75" x14ac:dyDescent="0.25"/>
    <row r="472" s="24" customFormat="1" ht="15.75" x14ac:dyDescent="0.25"/>
    <row r="473" s="24" customFormat="1" ht="15.75" x14ac:dyDescent="0.25"/>
    <row r="474" s="24" customFormat="1" ht="15.75" x14ac:dyDescent="0.25"/>
    <row r="475" s="24" customFormat="1" ht="15.75" x14ac:dyDescent="0.25"/>
    <row r="476" s="24" customFormat="1" ht="15.75" x14ac:dyDescent="0.25"/>
    <row r="477" s="24" customFormat="1" ht="15.75" x14ac:dyDescent="0.25"/>
    <row r="478" s="24" customFormat="1" ht="15.75" x14ac:dyDescent="0.25"/>
    <row r="479" s="24" customFormat="1" ht="15.75" x14ac:dyDescent="0.25"/>
    <row r="480" s="24" customFormat="1" ht="15.75" x14ac:dyDescent="0.25"/>
    <row r="481" s="24" customFormat="1" ht="15.75" x14ac:dyDescent="0.25"/>
  </sheetData>
  <mergeCells count="2">
    <mergeCell ref="B2:N2"/>
    <mergeCell ref="B3:N3"/>
  </mergeCells>
  <phoneticPr fontId="33" type="noConversion"/>
  <pageMargins left="0.7" right="0.7" top="0.75" bottom="0.75" header="0.3" footer="0.3"/>
  <pageSetup scale="4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3"/>
  <sheetViews>
    <sheetView tabSelected="1" view="pageBreakPreview" zoomScale="85" zoomScaleNormal="85" zoomScaleSheetLayoutView="85" workbookViewId="0">
      <selection activeCell="M11" sqref="M11"/>
    </sheetView>
  </sheetViews>
  <sheetFormatPr baseColWidth="10" defaultRowHeight="15" x14ac:dyDescent="0.25"/>
  <cols>
    <col min="1" max="1" width="17.140625" customWidth="1"/>
    <col min="2" max="2" width="15" customWidth="1"/>
    <col min="3" max="3" width="18" bestFit="1" customWidth="1"/>
    <col min="4" max="4" width="16.85546875" bestFit="1" customWidth="1"/>
    <col min="5" max="5" width="14.5703125" customWidth="1"/>
    <col min="6" max="6" width="16.42578125" customWidth="1"/>
    <col min="7" max="9" width="13.7109375" bestFit="1" customWidth="1"/>
    <col min="10" max="10" width="13.42578125" customWidth="1"/>
    <col min="11" max="11" width="13.7109375" bestFit="1" customWidth="1"/>
    <col min="12" max="12" width="14.140625" customWidth="1"/>
    <col min="13" max="13" width="13.7109375" bestFit="1" customWidth="1"/>
    <col min="14" max="14" width="15.28515625" style="9" customWidth="1"/>
    <col min="15" max="21" width="11.42578125" style="9"/>
  </cols>
  <sheetData>
    <row r="1" spans="1:14" s="9" customFormat="1" x14ac:dyDescent="0.25"/>
    <row r="2" spans="1:14" s="9" customFormat="1" x14ac:dyDescent="0.25"/>
    <row r="3" spans="1:14" s="9" customFormat="1" ht="20.25" x14ac:dyDescent="0.3">
      <c r="A3" s="181" t="s">
        <v>34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</row>
    <row r="4" spans="1:14" s="9" customFormat="1" ht="15.75" x14ac:dyDescent="0.25">
      <c r="A4" s="190" t="s">
        <v>181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</row>
    <row r="5" spans="1:14" s="9" customFormat="1" x14ac:dyDescent="0.25"/>
    <row r="6" spans="1:14" s="9" customFormat="1" x14ac:dyDescent="0.25"/>
    <row r="7" spans="1:14" s="9" customFormat="1" x14ac:dyDescent="0.25"/>
    <row r="8" spans="1:14" s="9" customFormat="1" ht="18.75" x14ac:dyDescent="0.3">
      <c r="A8" s="191" t="s">
        <v>35</v>
      </c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</row>
    <row r="9" spans="1:14" s="9" customFormat="1" ht="16.5" thickBot="1" x14ac:dyDescent="0.3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</row>
    <row r="10" spans="1:14" s="9" customFormat="1" ht="19.5" customHeight="1" thickTop="1" thickBot="1" x14ac:dyDescent="0.3">
      <c r="A10" s="11" t="s">
        <v>36</v>
      </c>
      <c r="B10" s="11" t="s">
        <v>178</v>
      </c>
      <c r="C10" s="11" t="s">
        <v>179</v>
      </c>
      <c r="D10" s="11" t="s">
        <v>180</v>
      </c>
      <c r="E10" s="11" t="s">
        <v>2</v>
      </c>
    </row>
    <row r="11" spans="1:14" s="9" customFormat="1" ht="17.25" thickTop="1" thickBot="1" x14ac:dyDescent="0.3">
      <c r="A11" s="27" t="s">
        <v>25</v>
      </c>
      <c r="B11" s="28">
        <v>177808.91</v>
      </c>
      <c r="C11" s="28">
        <v>317515</v>
      </c>
      <c r="D11" s="28">
        <v>421000</v>
      </c>
      <c r="E11" s="156">
        <f>AVERAGE(B11:D11)</f>
        <v>305441.30333333334</v>
      </c>
    </row>
    <row r="12" spans="1:14" s="9" customFormat="1" ht="17.25" thickTop="1" thickBot="1" x14ac:dyDescent="0.3">
      <c r="A12" s="27" t="s">
        <v>37</v>
      </c>
      <c r="B12" s="29">
        <v>4</v>
      </c>
      <c r="C12" s="29">
        <v>11</v>
      </c>
      <c r="D12" s="29">
        <v>10</v>
      </c>
      <c r="E12" s="29">
        <f>AVERAGE(B12:D12)</f>
        <v>8.3333333333333339</v>
      </c>
    </row>
    <row r="13" spans="1:14" s="9" customFormat="1" ht="15.75" thickTop="1" x14ac:dyDescent="0.25"/>
    <row r="14" spans="1:14" s="9" customFormat="1" x14ac:dyDescent="0.25"/>
    <row r="15" spans="1:14" s="9" customFormat="1" x14ac:dyDescent="0.25"/>
    <row r="16" spans="1:14" s="9" customFormat="1" ht="18.75" x14ac:dyDescent="0.3">
      <c r="A16" s="191" t="s">
        <v>38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</row>
    <row r="17" spans="1:13" s="9" customFormat="1" ht="15.75" thickBot="1" x14ac:dyDescent="0.3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</row>
    <row r="18" spans="1:13" s="9" customFormat="1" ht="19.5" customHeight="1" thickTop="1" thickBot="1" x14ac:dyDescent="0.3">
      <c r="A18" s="11" t="s">
        <v>36</v>
      </c>
      <c r="B18" s="11" t="s">
        <v>178</v>
      </c>
      <c r="C18" s="11" t="s">
        <v>179</v>
      </c>
      <c r="D18" s="11" t="s">
        <v>180</v>
      </c>
      <c r="E18" s="11" t="s">
        <v>2</v>
      </c>
    </row>
    <row r="19" spans="1:13" s="9" customFormat="1" ht="17.25" thickTop="1" thickBot="1" x14ac:dyDescent="0.3">
      <c r="A19" s="27" t="s">
        <v>37</v>
      </c>
      <c r="B19" s="29" t="s">
        <v>170</v>
      </c>
      <c r="C19" s="29" t="s">
        <v>170</v>
      </c>
      <c r="D19" s="29" t="s">
        <v>170</v>
      </c>
      <c r="E19" s="29" t="s">
        <v>170</v>
      </c>
    </row>
    <row r="20" spans="1:13" s="9" customFormat="1" ht="18.75" customHeight="1" thickTop="1" thickBot="1" x14ac:dyDescent="0.3">
      <c r="A20" s="27" t="s">
        <v>39</v>
      </c>
      <c r="B20" s="29" t="s">
        <v>170</v>
      </c>
      <c r="C20" s="29" t="s">
        <v>170</v>
      </c>
      <c r="D20" s="29" t="s">
        <v>170</v>
      </c>
      <c r="E20" s="29" t="s">
        <v>170</v>
      </c>
    </row>
    <row r="21" spans="1:13" s="9" customFormat="1" ht="15.75" thickTop="1" x14ac:dyDescent="0.2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</row>
    <row r="22" spans="1:13" s="9" customFormat="1" x14ac:dyDescent="0.25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</row>
    <row r="23" spans="1:13" s="9" customFormat="1" x14ac:dyDescent="0.25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</row>
    <row r="24" spans="1:13" s="9" customFormat="1" x14ac:dyDescent="0.25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1:13" s="9" customFormat="1" x14ac:dyDescent="0.2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1:13" s="9" customFormat="1" x14ac:dyDescent="0.25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  <row r="27" spans="1:13" s="9" customFormat="1" x14ac:dyDescent="0.25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</row>
    <row r="28" spans="1:13" s="9" customFormat="1" x14ac:dyDescent="0.25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1:13" s="9" customFormat="1" x14ac:dyDescent="0.25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1:13" s="9" customFormat="1" x14ac:dyDescent="0.25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1:13" s="9" customFormat="1" x14ac:dyDescent="0.25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1:13" s="9" customFormat="1" x14ac:dyDescent="0.25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1:13" s="9" customFormat="1" x14ac:dyDescent="0.2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1:13" s="9" customFormat="1" x14ac:dyDescent="0.25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1:13" s="9" customFormat="1" x14ac:dyDescent="0.2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1:13" s="9" customFormat="1" x14ac:dyDescent="0.25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1:13" s="9" customFormat="1" x14ac:dyDescent="0.25">
      <c r="A37" s="30"/>
      <c r="B37" s="30"/>
      <c r="C37" s="30"/>
      <c r="D37" s="30">
        <v>545</v>
      </c>
      <c r="E37" s="30"/>
      <c r="F37" s="30"/>
      <c r="G37" s="30"/>
      <c r="H37" s="30"/>
      <c r="I37" s="30"/>
      <c r="J37" s="30"/>
      <c r="K37" s="30"/>
      <c r="L37" s="30"/>
      <c r="M37" s="30"/>
    </row>
    <row r="38" spans="1:13" s="9" customFormat="1" x14ac:dyDescent="0.25">
      <c r="A38" s="30"/>
      <c r="B38" s="30"/>
      <c r="C38" s="30"/>
      <c r="D38" s="30"/>
      <c r="E38" s="30"/>
      <c r="F38" s="30"/>
      <c r="G38" s="30"/>
      <c r="H38" s="30">
        <v>0</v>
      </c>
      <c r="I38" s="30"/>
      <c r="J38" s="30"/>
      <c r="K38" s="30"/>
      <c r="L38" s="30"/>
      <c r="M38" s="30"/>
    </row>
    <row r="39" spans="1:13" s="9" customFormat="1" x14ac:dyDescent="0.2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1:13" s="9" customFormat="1" x14ac:dyDescent="0.2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1:13" s="9" customFormat="1" x14ac:dyDescent="0.2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1:13" s="9" customFormat="1" x14ac:dyDescent="0.25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1:13" s="9" customFormat="1" x14ac:dyDescent="0.2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1:13" s="9" customFormat="1" x14ac:dyDescent="0.2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1:13" s="9" customFormat="1" x14ac:dyDescent="0.2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1:13" s="9" customFormat="1" x14ac:dyDescent="0.25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1:13" s="9" customFormat="1" x14ac:dyDescent="0.25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1:13" s="9" customFormat="1" x14ac:dyDescent="0.25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1:13" s="9" customFormat="1" x14ac:dyDescent="0.25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1:13" s="9" customFormat="1" x14ac:dyDescent="0.25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1:13" s="9" customFormat="1" x14ac:dyDescent="0.25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1:13" s="9" customFormat="1" x14ac:dyDescent="0.25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1:13" s="9" customFormat="1" x14ac:dyDescent="0.2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1:13" s="9" customFormat="1" x14ac:dyDescent="0.25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1:13" s="9" customFormat="1" x14ac:dyDescent="0.25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1:13" s="9" customFormat="1" x14ac:dyDescent="0.25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1:13" s="9" customFormat="1" x14ac:dyDescent="0.25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1:13" s="9" customFormat="1" x14ac:dyDescent="0.25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1:13" s="9" customFormat="1" x14ac:dyDescent="0.25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1:13" s="9" customFormat="1" x14ac:dyDescent="0.25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1:13" s="9" customFormat="1" x14ac:dyDescent="0.25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1:13" s="9" customFormat="1" x14ac:dyDescent="0.25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1:13" s="9" customFormat="1" x14ac:dyDescent="0.25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1:13" s="9" customFormat="1" x14ac:dyDescent="0.25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1:13" s="9" customFormat="1" x14ac:dyDescent="0.25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1:13" s="9" customFormat="1" x14ac:dyDescent="0.25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1:13" s="9" customFormat="1" x14ac:dyDescent="0.25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1:13" s="9" customFormat="1" x14ac:dyDescent="0.25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1:13" s="9" customFormat="1" x14ac:dyDescent="0.25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1:13" s="9" customFormat="1" x14ac:dyDescent="0.25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1:13" s="9" customFormat="1" x14ac:dyDescent="0.25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1:13" s="9" customFormat="1" x14ac:dyDescent="0.25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1:13" s="9" customFormat="1" x14ac:dyDescent="0.25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1:13" s="9" customFormat="1" x14ac:dyDescent="0.25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1:13" s="9" customFormat="1" x14ac:dyDescent="0.25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1:13" s="9" customFormat="1" x14ac:dyDescent="0.25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1:13" s="9" customFormat="1" x14ac:dyDescent="0.25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1:13" s="9" customFormat="1" x14ac:dyDescent="0.25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1:13" s="9" customFormat="1" x14ac:dyDescent="0.25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1:13" s="9" customFormat="1" x14ac:dyDescent="0.25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1:13" s="9" customFormat="1" x14ac:dyDescent="0.25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1:13" s="9" customFormat="1" x14ac:dyDescent="0.25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1:13" s="9" customFormat="1" x14ac:dyDescent="0.25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1:13" s="9" customFormat="1" x14ac:dyDescent="0.25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1:13" s="9" customFormat="1" x14ac:dyDescent="0.25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1:13" s="9" customFormat="1" x14ac:dyDescent="0.25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1:13" s="9" customFormat="1" x14ac:dyDescent="0.25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1:13" s="9" customFormat="1" x14ac:dyDescent="0.25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1:13" s="9" customFormat="1" x14ac:dyDescent="0.25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1:13" s="9" customFormat="1" x14ac:dyDescent="0.25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1:13" s="9" customFormat="1" x14ac:dyDescent="0.25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1:13" s="9" customFormat="1" x14ac:dyDescent="0.25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1:13" s="9" customFormat="1" x14ac:dyDescent="0.25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1:13" s="9" customFormat="1" x14ac:dyDescent="0.25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1:13" s="9" customFormat="1" x14ac:dyDescent="0.25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1:13" s="9" customFormat="1" x14ac:dyDescent="0.25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1:13" s="9" customFormat="1" x14ac:dyDescent="0.25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1:13" s="9" customFormat="1" x14ac:dyDescent="0.25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1:13" s="9" customFormat="1" x14ac:dyDescent="0.2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1:13" s="9" customFormat="1" x14ac:dyDescent="0.25"/>
    <row r="101" spans="1:13" s="9" customFormat="1" x14ac:dyDescent="0.25"/>
    <row r="102" spans="1:13" s="9" customFormat="1" x14ac:dyDescent="0.25"/>
    <row r="103" spans="1:13" s="9" customFormat="1" x14ac:dyDescent="0.25"/>
    <row r="104" spans="1:13" s="9" customFormat="1" x14ac:dyDescent="0.25"/>
    <row r="105" spans="1:13" s="9" customFormat="1" x14ac:dyDescent="0.25"/>
    <row r="106" spans="1:13" s="9" customFormat="1" x14ac:dyDescent="0.25"/>
    <row r="107" spans="1:13" s="9" customFormat="1" x14ac:dyDescent="0.25"/>
    <row r="108" spans="1:13" s="9" customFormat="1" x14ac:dyDescent="0.25"/>
    <row r="109" spans="1:13" s="9" customFormat="1" x14ac:dyDescent="0.25"/>
    <row r="110" spans="1:13" s="9" customFormat="1" x14ac:dyDescent="0.25"/>
    <row r="111" spans="1:13" s="9" customFormat="1" x14ac:dyDescent="0.25"/>
    <row r="112" spans="1:13" s="9" customFormat="1" x14ac:dyDescent="0.25"/>
    <row r="113" s="9" customFormat="1" x14ac:dyDescent="0.25"/>
    <row r="114" s="9" customFormat="1" x14ac:dyDescent="0.25"/>
    <row r="115" s="9" customFormat="1" x14ac:dyDescent="0.25"/>
    <row r="116" s="9" customFormat="1" x14ac:dyDescent="0.25"/>
    <row r="117" s="9" customFormat="1" x14ac:dyDescent="0.25"/>
    <row r="118" s="9" customFormat="1" x14ac:dyDescent="0.25"/>
    <row r="119" s="9" customFormat="1" x14ac:dyDescent="0.25"/>
    <row r="120" s="9" customFormat="1" x14ac:dyDescent="0.25"/>
    <row r="121" s="9" customFormat="1" x14ac:dyDescent="0.25"/>
    <row r="122" s="9" customFormat="1" x14ac:dyDescent="0.25"/>
    <row r="123" s="9" customFormat="1" x14ac:dyDescent="0.25"/>
    <row r="124" s="9" customFormat="1" x14ac:dyDescent="0.25"/>
    <row r="125" s="9" customFormat="1" x14ac:dyDescent="0.25"/>
    <row r="126" s="9" customFormat="1" x14ac:dyDescent="0.25"/>
    <row r="127" s="9" customFormat="1" x14ac:dyDescent="0.25"/>
    <row r="128" s="9" customFormat="1" x14ac:dyDescent="0.25"/>
    <row r="129" s="9" customFormat="1" x14ac:dyDescent="0.25"/>
    <row r="130" s="9" customFormat="1" x14ac:dyDescent="0.25"/>
    <row r="131" s="9" customFormat="1" x14ac:dyDescent="0.25"/>
    <row r="132" s="9" customFormat="1" x14ac:dyDescent="0.25"/>
    <row r="133" s="9" customFormat="1" x14ac:dyDescent="0.25"/>
    <row r="134" s="9" customFormat="1" x14ac:dyDescent="0.25"/>
    <row r="135" s="9" customFormat="1" x14ac:dyDescent="0.25"/>
    <row r="136" s="9" customFormat="1" x14ac:dyDescent="0.25"/>
    <row r="137" s="9" customFormat="1" x14ac:dyDescent="0.25"/>
    <row r="138" s="9" customFormat="1" x14ac:dyDescent="0.25"/>
    <row r="139" s="9" customFormat="1" x14ac:dyDescent="0.25"/>
    <row r="140" s="9" customFormat="1" x14ac:dyDescent="0.25"/>
    <row r="141" s="9" customFormat="1" x14ac:dyDescent="0.25"/>
    <row r="142" s="9" customFormat="1" x14ac:dyDescent="0.25"/>
    <row r="143" s="9" customFormat="1" x14ac:dyDescent="0.25"/>
    <row r="144" s="9" customFormat="1" x14ac:dyDescent="0.25"/>
    <row r="145" s="9" customFormat="1" x14ac:dyDescent="0.25"/>
    <row r="146" s="9" customFormat="1" x14ac:dyDescent="0.25"/>
    <row r="147" s="9" customFormat="1" x14ac:dyDescent="0.25"/>
    <row r="148" s="9" customFormat="1" x14ac:dyDescent="0.25"/>
    <row r="149" s="9" customFormat="1" x14ac:dyDescent="0.25"/>
    <row r="150" s="9" customFormat="1" x14ac:dyDescent="0.25"/>
    <row r="151" s="9" customFormat="1" x14ac:dyDescent="0.25"/>
    <row r="152" s="9" customFormat="1" x14ac:dyDescent="0.25"/>
    <row r="153" s="9" customFormat="1" x14ac:dyDescent="0.25"/>
    <row r="154" s="9" customFormat="1" x14ac:dyDescent="0.25"/>
    <row r="155" s="9" customFormat="1" x14ac:dyDescent="0.25"/>
    <row r="156" s="9" customFormat="1" x14ac:dyDescent="0.25"/>
    <row r="157" s="9" customFormat="1" x14ac:dyDescent="0.25"/>
    <row r="158" s="9" customFormat="1" x14ac:dyDescent="0.25"/>
    <row r="159" s="9" customFormat="1" x14ac:dyDescent="0.25"/>
    <row r="160" s="9" customFormat="1" x14ac:dyDescent="0.25"/>
    <row r="161" s="9" customFormat="1" x14ac:dyDescent="0.25"/>
    <row r="162" s="9" customFormat="1" x14ac:dyDescent="0.25"/>
    <row r="163" s="9" customFormat="1" x14ac:dyDescent="0.25"/>
    <row r="164" s="9" customFormat="1" x14ac:dyDescent="0.25"/>
    <row r="165" s="9" customFormat="1" x14ac:dyDescent="0.25"/>
    <row r="166" s="9" customFormat="1" x14ac:dyDescent="0.25"/>
    <row r="167" s="9" customFormat="1" x14ac:dyDescent="0.25"/>
    <row r="168" s="9" customFormat="1" x14ac:dyDescent="0.25"/>
    <row r="169" s="9" customFormat="1" x14ac:dyDescent="0.25"/>
    <row r="170" s="9" customFormat="1" x14ac:dyDescent="0.25"/>
    <row r="171" s="9" customFormat="1" x14ac:dyDescent="0.25"/>
    <row r="172" s="9" customFormat="1" x14ac:dyDescent="0.25"/>
    <row r="173" s="9" customFormat="1" x14ac:dyDescent="0.25"/>
    <row r="174" s="9" customFormat="1" x14ac:dyDescent="0.25"/>
    <row r="175" s="9" customFormat="1" x14ac:dyDescent="0.25"/>
    <row r="176" s="9" customFormat="1" x14ac:dyDescent="0.25"/>
    <row r="177" s="9" customFormat="1" x14ac:dyDescent="0.25"/>
    <row r="178" s="9" customFormat="1" x14ac:dyDescent="0.25"/>
    <row r="179" s="9" customFormat="1" x14ac:dyDescent="0.25"/>
    <row r="180" s="9" customFormat="1" x14ac:dyDescent="0.25"/>
    <row r="181" s="9" customFormat="1" x14ac:dyDescent="0.25"/>
    <row r="182" s="9" customFormat="1" x14ac:dyDescent="0.25"/>
    <row r="183" s="9" customFormat="1" x14ac:dyDescent="0.25"/>
  </sheetData>
  <mergeCells count="4">
    <mergeCell ref="A3:N3"/>
    <mergeCell ref="A4:M4"/>
    <mergeCell ref="A8:N8"/>
    <mergeCell ref="A16:N16"/>
  </mergeCells>
  <phoneticPr fontId="33" type="noConversion"/>
  <pageMargins left="0.9055118110236221" right="0.70866141732283472" top="0.74803149606299213" bottom="0.74803149606299213" header="0.31496062992125984" footer="0.31496062992125984"/>
  <pageSetup scale="4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Q101"/>
  <sheetViews>
    <sheetView tabSelected="1" view="pageBreakPreview" zoomScale="85" zoomScaleNormal="85" zoomScaleSheetLayoutView="85" workbookViewId="0">
      <selection activeCell="M11" sqref="M11"/>
    </sheetView>
  </sheetViews>
  <sheetFormatPr baseColWidth="10" defaultColWidth="11.42578125" defaultRowHeight="15" x14ac:dyDescent="0.25"/>
  <cols>
    <col min="1" max="1" width="3.7109375" style="9" customWidth="1"/>
    <col min="2" max="2" width="37.7109375" style="9" customWidth="1"/>
    <col min="3" max="3" width="15.85546875" style="9" customWidth="1"/>
    <col min="4" max="4" width="12.85546875" style="9" customWidth="1"/>
    <col min="5" max="5" width="13.28515625" style="9" customWidth="1"/>
    <col min="6" max="6" width="12.7109375" style="9" customWidth="1"/>
    <col min="7" max="7" width="13.28515625" style="9" customWidth="1"/>
    <col min="8" max="8" width="13.5703125" style="9" customWidth="1"/>
    <col min="9" max="9" width="12.85546875" style="9" customWidth="1"/>
    <col min="10" max="10" width="13.7109375" style="9" customWidth="1"/>
    <col min="11" max="11" width="13.5703125" style="9" customWidth="1"/>
    <col min="12" max="12" width="13.42578125" style="9" customWidth="1"/>
    <col min="13" max="13" width="13.5703125" style="9" customWidth="1"/>
    <col min="14" max="14" width="15.28515625" style="8" customWidth="1"/>
    <col min="15" max="15" width="14" style="8" bestFit="1" customWidth="1"/>
    <col min="16" max="16" width="11.42578125" style="8"/>
    <col min="17" max="16384" width="11.42578125" style="9"/>
  </cols>
  <sheetData>
    <row r="3" spans="1:17" ht="20.25" x14ac:dyDescent="0.3">
      <c r="A3" s="181" t="s">
        <v>21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</row>
    <row r="4" spans="1:17" ht="15.75" x14ac:dyDescent="0.25">
      <c r="G4" s="192" t="s">
        <v>189</v>
      </c>
      <c r="H4" s="192"/>
    </row>
    <row r="6" spans="1:17" ht="15.75" thickBot="1" x14ac:dyDescent="0.3">
      <c r="N6" s="10"/>
      <c r="O6" s="10"/>
      <c r="P6" s="10"/>
      <c r="Q6" s="10"/>
    </row>
    <row r="7" spans="1:17" ht="20.25" customHeight="1" thickTop="1" thickBot="1" x14ac:dyDescent="0.3">
      <c r="B7" s="11" t="s">
        <v>22</v>
      </c>
      <c r="C7" s="11" t="s">
        <v>178</v>
      </c>
      <c r="D7" s="11" t="s">
        <v>179</v>
      </c>
      <c r="E7" s="11" t="s">
        <v>180</v>
      </c>
      <c r="F7" s="12" t="s">
        <v>2</v>
      </c>
      <c r="G7" s="10"/>
      <c r="H7" s="10"/>
      <c r="I7" s="10"/>
      <c r="N7" s="9"/>
      <c r="O7" s="9"/>
      <c r="P7" s="9"/>
    </row>
    <row r="8" spans="1:17" ht="17.25" thickTop="1" thickBot="1" x14ac:dyDescent="0.3">
      <c r="B8" s="13" t="s">
        <v>23</v>
      </c>
      <c r="C8" s="14">
        <f>IFERROR((C10/C9),"-")</f>
        <v>0.80708716680641424</v>
      </c>
      <c r="D8" s="14">
        <f>IFERROR((D10/D9),"-")</f>
        <v>0.85013621580291054</v>
      </c>
      <c r="E8" s="14">
        <f>IFERROR((E10/E9),"-")</f>
        <v>0.78222803031294041</v>
      </c>
      <c r="F8" s="15">
        <f t="shared" ref="F8:F15" si="0">IFERROR(AVERAGE(C8:E8),"-")</f>
        <v>0.81315047097408844</v>
      </c>
      <c r="G8" s="10"/>
      <c r="H8" s="10"/>
      <c r="I8" s="10"/>
      <c r="N8" s="9"/>
      <c r="O8" s="9"/>
      <c r="P8" s="9"/>
    </row>
    <row r="9" spans="1:17" ht="17.25" thickTop="1" thickBot="1" x14ac:dyDescent="0.3">
      <c r="B9" s="16" t="s">
        <v>24</v>
      </c>
      <c r="C9" s="17">
        <v>18779098</v>
      </c>
      <c r="D9" s="17">
        <v>18749293</v>
      </c>
      <c r="E9" s="17">
        <v>19799201</v>
      </c>
      <c r="F9" s="18">
        <f t="shared" si="0"/>
        <v>19109197.333333332</v>
      </c>
      <c r="G9" s="19"/>
      <c r="H9" s="10"/>
      <c r="I9" s="10"/>
      <c r="N9" s="9"/>
      <c r="O9" s="9"/>
      <c r="P9" s="9"/>
    </row>
    <row r="10" spans="1:17" ht="17.25" thickTop="1" thickBot="1" x14ac:dyDescent="0.3">
      <c r="B10" s="16" t="s">
        <v>25</v>
      </c>
      <c r="C10" s="17">
        <v>15156369</v>
      </c>
      <c r="D10" s="17">
        <v>15939453</v>
      </c>
      <c r="E10" s="17">
        <v>15487490</v>
      </c>
      <c r="F10" s="18">
        <f t="shared" si="0"/>
        <v>15527770.666666666</v>
      </c>
      <c r="G10" s="20"/>
      <c r="H10" s="10"/>
      <c r="I10" s="10"/>
      <c r="N10" s="9"/>
      <c r="O10" s="9"/>
      <c r="P10" s="9"/>
    </row>
    <row r="11" spans="1:17" ht="17.25" thickTop="1" thickBot="1" x14ac:dyDescent="0.3">
      <c r="B11" s="16" t="s">
        <v>26</v>
      </c>
      <c r="C11" s="17">
        <v>4026</v>
      </c>
      <c r="D11" s="17">
        <v>4091</v>
      </c>
      <c r="E11" s="17">
        <v>4055</v>
      </c>
      <c r="F11" s="18">
        <f t="shared" si="0"/>
        <v>4057.3333333333335</v>
      </c>
      <c r="G11" s="20"/>
      <c r="H11" s="21"/>
      <c r="I11" s="10"/>
      <c r="N11" s="9"/>
      <c r="O11" s="9"/>
      <c r="P11" s="9"/>
    </row>
    <row r="12" spans="1:17" ht="17.25" thickTop="1" thickBot="1" x14ac:dyDescent="0.3">
      <c r="B12" s="16" t="s">
        <v>27</v>
      </c>
      <c r="C12" s="17">
        <v>17169</v>
      </c>
      <c r="D12" s="17">
        <v>18708</v>
      </c>
      <c r="E12" s="17">
        <v>18051</v>
      </c>
      <c r="F12" s="18">
        <f t="shared" si="0"/>
        <v>17976</v>
      </c>
      <c r="G12" s="20"/>
      <c r="H12" s="10"/>
      <c r="I12" s="10"/>
      <c r="N12" s="9"/>
      <c r="O12" s="9"/>
      <c r="P12" s="9"/>
    </row>
    <row r="13" spans="1:17" ht="17.25" thickTop="1" thickBot="1" x14ac:dyDescent="0.3">
      <c r="B13" s="16" t="s">
        <v>28</v>
      </c>
      <c r="C13" s="17">
        <v>208</v>
      </c>
      <c r="D13" s="17">
        <v>125</v>
      </c>
      <c r="E13" s="17">
        <v>118</v>
      </c>
      <c r="F13" s="18">
        <f t="shared" si="0"/>
        <v>150.33333333333334</v>
      </c>
      <c r="G13" s="10"/>
      <c r="H13" s="10"/>
      <c r="I13" s="10"/>
      <c r="N13" s="9"/>
      <c r="O13" s="9"/>
      <c r="P13" s="9"/>
    </row>
    <row r="14" spans="1:17" ht="17.25" hidden="1" thickTop="1" thickBot="1" x14ac:dyDescent="0.3">
      <c r="B14" s="22" t="s">
        <v>29</v>
      </c>
      <c r="C14" s="17"/>
      <c r="D14" s="17"/>
      <c r="E14" s="17"/>
      <c r="F14" s="18" t="str">
        <f t="shared" si="0"/>
        <v>-</v>
      </c>
      <c r="G14" s="10"/>
      <c r="H14" s="10"/>
      <c r="I14" s="10"/>
      <c r="N14" s="9"/>
      <c r="O14" s="9"/>
      <c r="P14" s="9"/>
    </row>
    <row r="15" spans="1:17" ht="17.25" thickTop="1" thickBot="1" x14ac:dyDescent="0.3">
      <c r="B15" s="16" t="s">
        <v>30</v>
      </c>
      <c r="C15" s="17">
        <v>11318</v>
      </c>
      <c r="D15" s="17">
        <v>11318</v>
      </c>
      <c r="E15" s="17">
        <v>11318</v>
      </c>
      <c r="F15" s="17">
        <f t="shared" si="0"/>
        <v>11318</v>
      </c>
      <c r="G15" s="10"/>
      <c r="H15" s="10"/>
      <c r="I15" s="10"/>
      <c r="N15" s="9"/>
      <c r="O15" s="9"/>
      <c r="P15" s="9"/>
    </row>
    <row r="16" spans="1:17" ht="19.5" customHeight="1" thickTop="1" thickBot="1" x14ac:dyDescent="0.3">
      <c r="B16" s="13" t="s">
        <v>31</v>
      </c>
      <c r="C16" s="134">
        <f>IFERROR((C17/C18),"-")</f>
        <v>0.19782273513058918</v>
      </c>
      <c r="D16" s="134">
        <f>IFERROR((D17/D18),"-")</f>
        <v>0.18391205723259466</v>
      </c>
      <c r="E16" s="134">
        <f>IFERROR((E17/E18),"-")</f>
        <v>0.18776997840172785</v>
      </c>
      <c r="F16" s="134">
        <f>IFERROR(AVERAGE(C16:E16),"-")</f>
        <v>0.18983492358830389</v>
      </c>
      <c r="G16" s="10"/>
      <c r="H16" s="10"/>
      <c r="I16" s="10"/>
      <c r="N16" s="9"/>
      <c r="O16" s="9"/>
      <c r="P16" s="9"/>
    </row>
    <row r="17" spans="2:16" ht="18" customHeight="1" thickTop="1" thickBot="1" x14ac:dyDescent="0.3">
      <c r="B17" s="23" t="s">
        <v>32</v>
      </c>
      <c r="C17" s="17">
        <f>C11+C13</f>
        <v>4234</v>
      </c>
      <c r="D17" s="17">
        <f>D11+D13</f>
        <v>4216</v>
      </c>
      <c r="E17" s="17">
        <f>E11+E13</f>
        <v>4173</v>
      </c>
      <c r="F17" s="18">
        <f>AVERAGE(C17:E17)</f>
        <v>4207.666666666667</v>
      </c>
      <c r="G17" s="10"/>
      <c r="H17" s="10"/>
      <c r="I17" s="10"/>
      <c r="N17" s="9"/>
      <c r="O17" s="9"/>
      <c r="P17" s="9"/>
    </row>
    <row r="18" spans="2:16" ht="18.75" customHeight="1" thickTop="1" thickBot="1" x14ac:dyDescent="0.3">
      <c r="B18" s="23" t="s">
        <v>33</v>
      </c>
      <c r="C18" s="17">
        <f>C11+C12+C13</f>
        <v>21403</v>
      </c>
      <c r="D18" s="17">
        <f>D11+D12+D13</f>
        <v>22924</v>
      </c>
      <c r="E18" s="17">
        <f>E11+E12+E13</f>
        <v>22224</v>
      </c>
      <c r="F18" s="18">
        <f>AVERAGE(C18:E18)</f>
        <v>22183.666666666668</v>
      </c>
      <c r="G18" s="10"/>
      <c r="H18" s="10"/>
      <c r="I18" s="10"/>
      <c r="N18" s="9"/>
      <c r="O18" s="9"/>
      <c r="P18" s="9"/>
    </row>
    <row r="19" spans="2:16" ht="16.5" thickTop="1" x14ac:dyDescent="0.25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5"/>
    </row>
    <row r="20" spans="2:16" ht="15.75" x14ac:dyDescent="0.25"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5"/>
    </row>
    <row r="21" spans="2:16" ht="15.75" x14ac:dyDescent="0.25"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5"/>
    </row>
    <row r="22" spans="2:16" ht="15.75" x14ac:dyDescent="0.25"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5"/>
    </row>
    <row r="23" spans="2:16" ht="15.75" x14ac:dyDescent="0.25"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5"/>
    </row>
    <row r="24" spans="2:16" ht="15.75" x14ac:dyDescent="0.25"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5"/>
    </row>
    <row r="25" spans="2:16" ht="15.75" x14ac:dyDescent="0.25"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5"/>
    </row>
    <row r="26" spans="2:16" ht="15.75" x14ac:dyDescent="0.25"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5"/>
    </row>
    <row r="27" spans="2:16" ht="15.75" x14ac:dyDescent="0.25"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5"/>
    </row>
    <row r="28" spans="2:16" ht="15.75" x14ac:dyDescent="0.25"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5"/>
    </row>
    <row r="29" spans="2:16" ht="15.75" x14ac:dyDescent="0.25"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5"/>
    </row>
    <row r="30" spans="2:16" ht="15.75" x14ac:dyDescent="0.25"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5"/>
    </row>
    <row r="31" spans="2:16" ht="15.75" x14ac:dyDescent="0.25"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5"/>
    </row>
    <row r="32" spans="2:16" ht="15.75" x14ac:dyDescent="0.25"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5"/>
    </row>
    <row r="33" spans="2:12" ht="15.75" x14ac:dyDescent="0.25"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5"/>
    </row>
    <row r="34" spans="2:12" ht="15.75" x14ac:dyDescent="0.25"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5"/>
    </row>
    <row r="35" spans="2:12" ht="15.75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</row>
    <row r="36" spans="2:12" ht="15.75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</row>
    <row r="37" spans="2:12" ht="15.75" x14ac:dyDescent="0.25">
      <c r="B37" s="25"/>
      <c r="C37" s="25"/>
      <c r="D37" s="25">
        <v>545</v>
      </c>
      <c r="E37" s="25"/>
      <c r="F37" s="25"/>
      <c r="G37" s="25"/>
      <c r="H37" s="25"/>
      <c r="I37" s="25"/>
      <c r="J37" s="25"/>
      <c r="K37" s="25"/>
      <c r="L37" s="25"/>
    </row>
    <row r="38" spans="2:12" ht="15.75" x14ac:dyDescent="0.25">
      <c r="B38" s="25"/>
      <c r="C38" s="25"/>
      <c r="D38" s="25"/>
      <c r="E38" s="25"/>
      <c r="F38" s="25"/>
      <c r="G38" s="25"/>
      <c r="H38" s="25">
        <v>0</v>
      </c>
      <c r="I38" s="25"/>
      <c r="J38" s="25"/>
      <c r="K38" s="25"/>
      <c r="L38" s="25"/>
    </row>
    <row r="39" spans="2:12" ht="15.75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2:12" ht="15.75" x14ac:dyDescent="0.25"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</row>
    <row r="41" spans="2:12" ht="15.75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</row>
    <row r="42" spans="2:12" ht="15.75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</row>
    <row r="43" spans="2:12" ht="15.75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</row>
    <row r="44" spans="2:12" ht="15.75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</row>
    <row r="45" spans="2:12" ht="15.75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</row>
    <row r="46" spans="2:12" ht="15.75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2:12" ht="15.75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</row>
    <row r="48" spans="2:12" ht="15.75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</row>
    <row r="49" spans="2:12" ht="15.75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2:12" ht="15.75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</row>
    <row r="51" spans="2:12" ht="15.75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2:12" ht="15.75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2:12" ht="15.75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2:12" ht="15.75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</row>
    <row r="55" spans="2:12" ht="15.75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</row>
    <row r="56" spans="2:12" ht="15.75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</row>
    <row r="57" spans="2:12" ht="15.75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</row>
    <row r="58" spans="2:12" ht="15.75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</row>
    <row r="59" spans="2:12" ht="15.75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</row>
    <row r="60" spans="2:12" ht="15.75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</row>
    <row r="61" spans="2:12" ht="15.75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</row>
    <row r="62" spans="2:12" ht="15.75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2:12" ht="15.75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</row>
    <row r="64" spans="2:12" ht="15.75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2:12" ht="15.75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</row>
    <row r="66" spans="2:12" ht="15.75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</row>
    <row r="67" spans="2:12" ht="15.75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</row>
    <row r="68" spans="2:12" ht="15.75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</row>
    <row r="69" spans="2:12" ht="15.75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</row>
    <row r="70" spans="2:12" ht="15.75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2:12" ht="15.75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</row>
    <row r="72" spans="2:12" ht="15.75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</row>
    <row r="73" spans="2:12" ht="15.75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</row>
    <row r="74" spans="2:12" ht="15.75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</row>
    <row r="75" spans="2:12" ht="15.75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</row>
    <row r="76" spans="2:12" ht="15.75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</row>
    <row r="77" spans="2:12" ht="15.75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</row>
    <row r="78" spans="2:12" ht="15.75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</row>
    <row r="79" spans="2:12" ht="15.75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</row>
    <row r="80" spans="2:12" ht="15.75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</row>
    <row r="81" spans="2:12" ht="15.75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</row>
    <row r="82" spans="2:12" ht="15.75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</row>
    <row r="83" spans="2:12" ht="15.75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</row>
    <row r="84" spans="2:12" ht="15.75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</row>
    <row r="85" spans="2:12" ht="15.75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</row>
    <row r="86" spans="2:12" ht="15.75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</row>
    <row r="87" spans="2:12" ht="15.75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</row>
    <row r="88" spans="2:12" ht="15.75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</row>
    <row r="89" spans="2:12" ht="15.75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</row>
    <row r="90" spans="2:12" ht="15.75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</row>
    <row r="91" spans="2:12" ht="15.75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</row>
    <row r="92" spans="2:12" ht="15.75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</row>
    <row r="93" spans="2:12" ht="15.75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2:12" ht="15.75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</row>
    <row r="95" spans="2:12" ht="15.75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2:12" ht="15.75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2:12" ht="15.75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</row>
    <row r="98" spans="2:12" ht="15.75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2:12" ht="15.75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</row>
    <row r="100" spans="2:12" ht="15.75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2:12" ht="15.75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</row>
  </sheetData>
  <mergeCells count="2">
    <mergeCell ref="A3:N3"/>
    <mergeCell ref="G4:H4"/>
  </mergeCells>
  <phoneticPr fontId="33" type="noConversion"/>
  <pageMargins left="0.7" right="0.7" top="0.75" bottom="0.75" header="0.3" footer="0.3"/>
  <pageSetup scale="3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CONSUMO DE SUSTANCIAS</vt:lpstr>
      <vt:lpstr>PRODUCCION DE AGUA</vt:lpstr>
      <vt:lpstr>OPERACION Y MANTENIMIENTO</vt:lpstr>
      <vt:lpstr>AGUA RESIDUALES</vt:lpstr>
      <vt:lpstr>INGENIERIA</vt:lpstr>
      <vt:lpstr>COMERCIAL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ESTADISTICAS</cp:lastModifiedBy>
  <cp:lastPrinted>2021-07-07T15:32:25Z</cp:lastPrinted>
  <dcterms:created xsi:type="dcterms:W3CDTF">2021-02-14T14:41:58Z</dcterms:created>
  <dcterms:modified xsi:type="dcterms:W3CDTF">2021-07-07T15:34:35Z</dcterms:modified>
</cp:coreProperties>
</file>