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workbookProtection workbookPassword="CFF5" lockStructure="1"/>
  <bookViews>
    <workbookView xWindow="-120" yWindow="-120" windowWidth="19440" windowHeight="1209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44525"/>
</workbook>
</file>

<file path=xl/calcChain.xml><?xml version="1.0" encoding="utf-8"?>
<calcChain xmlns="http://schemas.openxmlformats.org/spreadsheetml/2006/main"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O60" i="1" s="1"/>
  <c r="O58" i="1" s="1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D58" i="1" l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N73" i="1"/>
  <c r="N72" i="1" s="1"/>
  <c r="O73" i="1"/>
  <c r="H76" i="1"/>
  <c r="J76" i="1"/>
  <c r="L76" i="1"/>
  <c r="M76" i="1"/>
  <c r="N76" i="1"/>
  <c r="O76" i="1"/>
  <c r="G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70" i="1"/>
  <c r="N83" i="1" s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<sst xmlns="http://schemas.openxmlformats.org/spreadsheetml/2006/main" count="820" uniqueCount="227">
  <si>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</si>
  <si>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</si>
  <si>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</si>
  <si>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</si>
  <si>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</si>
  <si>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</si>
  <si>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</si>
  <si>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</si>
  <si>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</si>
  <si>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</si>
  <si>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</si>
  <si>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</si>
  <si>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</si>
  <si>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</si>
  <si>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</si>
  <si>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</si>
  <si>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</si>
  <si>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</si>
  <si>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</si>
  <si>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</si>
  <si>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</si>
  <si>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</si>
  <si>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</si>
  <si>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</si>
  <si>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</si>
  <si>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</si>
  <si>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</si>
  <si>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</si>
  <si>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</si>
  <si>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</si>
  <si>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</si>
  <si>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</si>
  <si>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</si>
  <si>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</si>
  <si>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</si>
  <si>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</si>
  <si>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</si>
  <si>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</si>
  <si>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</si>
  <si>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</si>
  <si>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</si>
  <si>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</si>
  <si>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</si>
  <si>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</si>
  <si>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</si>
  <si>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</si>
  <si>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</si>
  <si>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</si>
  <si>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</si>
  <si>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</si>
  <si>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</si>
  <si>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</si>
  <si>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</si>
  <si>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</si>
  <si>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</si>
  <si>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</si>
  <si>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</si>
  <si>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</si>
  <si>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</si>
  <si>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</si>
  <si>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</si>
  <si>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</si>
  <si>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</si>
  <si>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</si>
  <si>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</si>
  <si>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</si>
  <si>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</si>
  <si>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</si>
  <si>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</si>
  <si>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</si>
  <si>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</si>
  <si>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</si>
  <si>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</si>
  <si>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</si>
  <si>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</si>
  <si>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</si>
  <si>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</si>
  <si>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</si>
  <si>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</si>
  <si>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</si>
  <si>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</si>
  <si>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</si>
  <si>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</si>
  <si>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</si>
  <si>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</si>
  <si>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</si>
  <si>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</si>
  <si>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</si>
  <si>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</si>
  <si>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</si>
  <si>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</si>
  <si>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</si>
  <si>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</si>
  <si>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</si>
  <si>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</si>
  <si>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</si>
  <si>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</si>
  <si>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</si>
  <si>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</si>
  <si>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</si>
  <si>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</si>
  <si>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</si>
  <si>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</si>
  <si>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</si>
  <si>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</si>
  <si>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</si>
  <si>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</si>
  <si>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</si>
  <si>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</si>
  <si>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</si>
  <si>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</si>
  <si>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</si>
  <si>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</si>
  <si>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</si>
  <si>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</si>
  <si>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</si>
  <si>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</si>
  <si>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</si>
  <si>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</si>
  <si>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</si>
  <si>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</si>
  <si>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</si>
  <si>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</si>
  <si>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</si>
  <si>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</si>
  <si>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</si>
  <si>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</si>
  <si>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</si>
  <si>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</si>
  <si>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</si>
  <si>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</si>
  <si>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</si>
  <si>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</si>
  <si>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</si>
  <si>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</si>
  <si>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2.4.1.2.01</t>
  </si>
  <si>
    <t>Ayudas y donaciones programadas a hogares y person</t>
  </si>
  <si>
    <t>Lic. Patricia Almonte</t>
  </si>
  <si>
    <t>Dir. Administrativa-Financiera</t>
  </si>
  <si>
    <t>Director General</t>
  </si>
  <si>
    <t>2.2.2.1.01</t>
  </si>
  <si>
    <t>Publicidad y propaganda</t>
  </si>
  <si>
    <t>2.3.7.2.02</t>
  </si>
  <si>
    <t>Productos fotoquimicos</t>
  </si>
  <si>
    <t>2.3.9.6.01</t>
  </si>
  <si>
    <t>Productos electricos y afines</t>
  </si>
  <si>
    <t>2.6.4.1.01</t>
  </si>
  <si>
    <t>Automoviles y camiones</t>
  </si>
  <si>
    <t>2.3.3.6.01</t>
  </si>
  <si>
    <t>Especies timbrados y valoradas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</si>
  <si>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</si>
  <si>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</si>
  <si>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</si>
  <si>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</si>
  <si>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</si>
  <si>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</si>
  <si>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2.2.5.7.01</t>
  </si>
  <si>
    <t>Alquileres de equipos de construccion y movimiento</t>
  </si>
  <si>
    <t>2.3.7-  COMBUSTIBLES,  LUBRICANTES, PRODUCTOS QUÍMICOS Y CONEXOS</t>
  </si>
  <si>
    <t>2.3.9-  PRODUCTOS Y ÚTILES VARIOS</t>
  </si>
  <si>
    <t>2.3.3-  PRODUCTOS DE PAPEL, CARTÓN E IMPRESOS</t>
  </si>
  <si>
    <t>MINISTERIO DE SALUD PUBLICA
CORPORACION DE ACUEDUCTOS Y ALCANTARILLADO DE MOCA,  AÑO 2022
Ejecución de Gastos y Aplicaciones Financieras
En RD$</t>
  </si>
  <si>
    <t>2.1.1.2.08</t>
  </si>
  <si>
    <t>EMPLEADOS TEMPORALES</t>
  </si>
  <si>
    <t>2.1.3.1.01</t>
  </si>
  <si>
    <t>Dietas en el pais</t>
  </si>
  <si>
    <t>2.2.2.2.01</t>
  </si>
  <si>
    <t>Impresion y encuadernacion</t>
  </si>
  <si>
    <t>2.2.6.2.01</t>
  </si>
  <si>
    <t>Seguro de bienes muebles</t>
  </si>
  <si>
    <t>2.2.8.1.01</t>
  </si>
  <si>
    <t>Gastos judiciales</t>
  </si>
  <si>
    <t>2.2.8.7.02</t>
  </si>
  <si>
    <t>Servicios juridicos</t>
  </si>
  <si>
    <t>2.2.9.2.01</t>
  </si>
  <si>
    <t>SERVICIOS DE ALIMENTACION</t>
  </si>
  <si>
    <t>2.3.7.1.04</t>
  </si>
  <si>
    <t>Gas GLP</t>
  </si>
  <si>
    <t>2.3.9.1.01</t>
  </si>
  <si>
    <t>Material para limpieza</t>
  </si>
  <si>
    <t>2.3.9.5.01</t>
  </si>
  <si>
    <t>Utiles de cocina y comedor</t>
  </si>
  <si>
    <t>2.2.4.1.01</t>
  </si>
  <si>
    <t>Pasajes</t>
  </si>
  <si>
    <t>2.2.8.6.01</t>
  </si>
  <si>
    <t>Eventos generales</t>
  </si>
  <si>
    <t>2.6.5.8.01</t>
  </si>
  <si>
    <t>Otros equipos</t>
  </si>
  <si>
    <t>2.1.2.2.06</t>
  </si>
  <si>
    <t>INCENTIVOS POR RENDIMIENTO LABORAL</t>
  </si>
  <si>
    <t>2.2.5.1.01</t>
  </si>
  <si>
    <t>Alquilleres y rentas de edificios y locales</t>
  </si>
  <si>
    <t>2.2.5.4.01</t>
  </si>
  <si>
    <t>Alquileres de equipos de transporte traccion y ele</t>
  </si>
  <si>
    <t>2.2.7.1.02</t>
  </si>
  <si>
    <t>Servicios especiales de mantenimiento y reparacion</t>
  </si>
  <si>
    <t>2.3.2.4.01</t>
  </si>
  <si>
    <t>Calzados</t>
  </si>
  <si>
    <t>2.3.3.2.01</t>
  </si>
  <si>
    <t>Productos de papel y carton</t>
  </si>
  <si>
    <t>2.2.7.1.06</t>
  </si>
  <si>
    <t>Instalaciones electricas</t>
  </si>
  <si>
    <t>2.1.2.2.05</t>
  </si>
  <si>
    <t>Compensacion servicios de seguridad</t>
  </si>
  <si>
    <t>2.2.7.1.05</t>
  </si>
  <si>
    <t>Obras en bienes de dominio publico</t>
  </si>
  <si>
    <t>2.3.9.8.01</t>
  </si>
  <si>
    <t>Otros repuestos y accesorios menores</t>
  </si>
  <si>
    <t>2.2.6.3.01</t>
  </si>
  <si>
    <t>Seguros de personas</t>
  </si>
  <si>
    <t>2.2.8.4.01</t>
  </si>
  <si>
    <t>Servicios funerarios y gastos conexos</t>
  </si>
  <si>
    <t>2.6.1.3.01</t>
  </si>
  <si>
    <t>Equipo computacional</t>
  </si>
  <si>
    <t>________________________________________</t>
  </si>
  <si>
    <t>_____________________________________</t>
  </si>
  <si>
    <t>____________________________________</t>
  </si>
  <si>
    <t>2.4.1.1.03</t>
  </si>
  <si>
    <t>2.6.3.1.01</t>
  </si>
  <si>
    <t>Indemnizacion laboral</t>
  </si>
  <si>
    <t>Equipo medico y de laboratorio</t>
  </si>
  <si>
    <t>Lic. Lucianny Perez</t>
  </si>
  <si>
    <t>Enc. de Presupuesto</t>
  </si>
  <si>
    <t>2.3.6.3.04</t>
  </si>
  <si>
    <t>2.3.9.8.02</t>
  </si>
  <si>
    <t>Herramientas menores</t>
  </si>
  <si>
    <t>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</si>
</sst>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AV1" workbookViewId="0">
      <pane ySplit="5" topLeftCell="A6" activePane="bottomLeft" state="frozen"/>
      <selection activeCell="N1" sqref="N1"/>
      <selection pane="bottomLeft" activeCell="BI33" sqref="BI33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</row>
    <row r="3" spans="1:72" s="1" customFormat="1" x14ac:dyDescent="0.25">
      <c r="AT3" s="63"/>
    </row>
    <row r="4" spans="1:72" s="1" customFormat="1" x14ac:dyDescent="0.25">
      <c r="AT4" s="63"/>
    </row>
    <row r="5" spans="1:72" x14ac:dyDescent="0.25">
      <c r="A5" s="2"/>
      <c r="B5" s="69" t="s">
        <v>86</v>
      </c>
      <c r="C5" s="69"/>
      <c r="D5" s="69"/>
      <c r="E5" s="69"/>
      <c r="F5" s="69"/>
      <c r="G5" s="2"/>
      <c r="H5" s="69" t="s">
        <v>85</v>
      </c>
      <c r="I5" s="69"/>
      <c r="J5" s="69"/>
      <c r="K5" s="69"/>
      <c r="L5" s="69"/>
      <c r="M5" s="2"/>
      <c r="N5" s="69" t="s">
        <v>84</v>
      </c>
      <c r="O5" s="69"/>
      <c r="P5" s="69"/>
      <c r="Q5" s="69"/>
      <c r="R5" s="69"/>
      <c r="S5" s="2"/>
      <c r="T5" s="69" t="s">
        <v>83</v>
      </c>
      <c r="U5" s="69"/>
      <c r="V5" s="69"/>
      <c r="W5" s="69"/>
      <c r="X5" s="69"/>
      <c r="Y5" s="2"/>
      <c r="Z5" s="69" t="s">
        <v>6</v>
      </c>
      <c r="AA5" s="69"/>
      <c r="AB5" s="69"/>
      <c r="AC5" s="69"/>
      <c r="AD5" s="69"/>
      <c r="AE5" s="2"/>
      <c r="AF5" s="69" t="s">
        <v>7</v>
      </c>
      <c r="AG5" s="69"/>
      <c r="AH5" s="69"/>
      <c r="AI5" s="69"/>
      <c r="AJ5" s="69"/>
      <c r="AK5" s="2"/>
      <c r="AL5" s="69" t="s">
        <v>8</v>
      </c>
      <c r="AM5" s="69"/>
      <c r="AN5" s="69"/>
      <c r="AO5" s="69"/>
      <c r="AP5" s="69"/>
      <c r="AQ5" s="2"/>
      <c r="AR5" s="69" t="s">
        <v>9</v>
      </c>
      <c r="AS5" s="69"/>
      <c r="AT5" s="69"/>
      <c r="AU5" s="69"/>
      <c r="AV5" s="69"/>
      <c r="AW5" s="2"/>
      <c r="AX5" s="69" t="s">
        <v>10</v>
      </c>
      <c r="AY5" s="69"/>
      <c r="AZ5" s="69"/>
      <c r="BA5" s="69"/>
      <c r="BB5" s="69"/>
      <c r="BC5" s="2"/>
      <c r="BD5" s="69" t="s">
        <v>11</v>
      </c>
      <c r="BE5" s="69"/>
      <c r="BF5" s="69"/>
      <c r="BG5" s="69"/>
      <c r="BH5" s="69"/>
      <c r="BI5" s="2"/>
      <c r="BJ5" s="69" t="s">
        <v>12</v>
      </c>
      <c r="BK5" s="69"/>
      <c r="BL5" s="69"/>
      <c r="BM5" s="69"/>
      <c r="BN5" s="69"/>
      <c r="BO5" s="2"/>
      <c r="BP5" s="69" t="s">
        <v>13</v>
      </c>
      <c r="BQ5" s="69"/>
      <c r="BR5" s="69"/>
      <c r="BS5" s="69"/>
      <c r="BT5" s="69"/>
    </row>
    <row r="6" spans="1:72" x14ac:dyDescent="0.25">
      <c r="A6" s="3"/>
      <c r="B6" s="7" t="s">
        <v>91</v>
      </c>
      <c r="C6" s="7" t="s">
        <v>92</v>
      </c>
      <c r="D6" s="7">
        <v>12309270.15</v>
      </c>
      <c r="E6" s="4" t="str">
        <f>MID(B6,1,5)</f>
        <v>2.1.1</v>
      </c>
      <c r="F6" s="5">
        <f>+D6</f>
        <v>12309270.15</v>
      </c>
      <c r="G6" s="3"/>
      <c r="H6" s="7" t="s">
        <v>91</v>
      </c>
      <c r="I6" s="7" t="s">
        <v>92</v>
      </c>
      <c r="J6" s="7">
        <v>12367543.279999999</v>
      </c>
      <c r="K6" s="4" t="str">
        <f>MID(H6,1,5)</f>
        <v>2.1.1</v>
      </c>
      <c r="L6" s="5">
        <f>+J6</f>
        <v>12367543.279999999</v>
      </c>
      <c r="M6" s="3"/>
      <c r="N6" s="7" t="s">
        <v>91</v>
      </c>
      <c r="O6" s="7" t="s">
        <v>92</v>
      </c>
      <c r="P6" s="7">
        <v>12542194.84</v>
      </c>
      <c r="Q6" s="4" t="str">
        <f>MID(N6,1,5)</f>
        <v>2.1.1</v>
      </c>
      <c r="R6" s="5">
        <f>+P6</f>
        <v>12542194.84</v>
      </c>
      <c r="S6" s="3"/>
      <c r="T6" s="7" t="s">
        <v>91</v>
      </c>
      <c r="U6" s="7" t="s">
        <v>92</v>
      </c>
      <c r="V6" s="7">
        <v>12406912.210000001</v>
      </c>
      <c r="W6" s="4" t="str">
        <f>MID(T6,1,5)</f>
        <v>2.1.1</v>
      </c>
      <c r="X6" s="5">
        <f>+V6</f>
        <v>12406912.210000001</v>
      </c>
      <c r="Y6" s="3"/>
      <c r="Z6" s="7" t="s">
        <v>91</v>
      </c>
      <c r="AA6" s="7" t="s">
        <v>92</v>
      </c>
      <c r="AB6" s="7">
        <v>12637179.42</v>
      </c>
      <c r="AC6" s="4" t="str">
        <f>MID(Z6,1,5)</f>
        <v>2.1.1</v>
      </c>
      <c r="AD6" s="5">
        <f>+AB6</f>
        <v>12637179.42</v>
      </c>
      <c r="AE6" s="3"/>
      <c r="AF6" s="3" t="s">
        <v>91</v>
      </c>
      <c r="AG6" s="3" t="s">
        <v>92</v>
      </c>
      <c r="AH6" s="3">
        <v>12340947.390000001</v>
      </c>
      <c r="AI6" s="4" t="str">
        <f>MID(AF6,1,5)</f>
        <v>2.1.1</v>
      </c>
      <c r="AJ6" s="5">
        <f>+AH6</f>
        <v>12340947.390000001</v>
      </c>
      <c r="AK6" s="3"/>
      <c r="AL6" s="2" t="s">
        <v>91</v>
      </c>
      <c r="AM6" s="2" t="s">
        <v>92</v>
      </c>
      <c r="AN6" s="67">
        <v>12275113.880000001</v>
      </c>
      <c r="AO6" s="4" t="str">
        <f t="shared" ref="AO6:AO14" si="0">MID(AL6,1,5)</f>
        <v>2.1.1</v>
      </c>
      <c r="AP6" s="5">
        <f>+AN6</f>
        <v>12275113.880000001</v>
      </c>
      <c r="AQ6" s="3"/>
      <c r="AR6" s="3" t="s">
        <v>91</v>
      </c>
      <c r="AS6" s="3" t="s">
        <v>92</v>
      </c>
      <c r="AT6" s="64">
        <v>12254735.83</v>
      </c>
      <c r="AU6" s="4" t="str">
        <f>MID(AR6,1,5)</f>
        <v>2.1.1</v>
      </c>
      <c r="AV6" s="5">
        <f>+AT6</f>
        <v>12254735.83</v>
      </c>
      <c r="AW6" s="3"/>
      <c r="AX6" s="3" t="s">
        <v>91</v>
      </c>
      <c r="AY6" s="3" t="s">
        <v>92</v>
      </c>
      <c r="AZ6" s="3">
        <v>12230521.479999999</v>
      </c>
      <c r="BA6" s="4" t="str">
        <f>MID(AX6,1,5)</f>
        <v>2.1.1</v>
      </c>
      <c r="BB6" s="5">
        <f>+AZ6</f>
        <v>12230521.479999999</v>
      </c>
      <c r="BC6" s="3"/>
      <c r="BD6" s="3" t="s">
        <v>91</v>
      </c>
      <c r="BE6" s="3" t="s">
        <v>92</v>
      </c>
      <c r="BF6" s="3">
        <v>12314444</v>
      </c>
      <c r="BG6" s="4" t="str">
        <f>MID(BD6,1,5)</f>
        <v>2.1.1</v>
      </c>
      <c r="BH6" s="5">
        <f>+BF6</f>
        <v>12314444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162</v>
      </c>
      <c r="C7" s="7" t="s">
        <v>163</v>
      </c>
      <c r="D7" s="7">
        <v>120199.35</v>
      </c>
      <c r="E7" s="4" t="str">
        <f t="shared" ref="E7:E70" si="1">MID(B7,1,5)</f>
        <v>2.1.1</v>
      </c>
      <c r="F7" s="5">
        <f t="shared" ref="F7:F70" si="2">+D7</f>
        <v>120199.35</v>
      </c>
      <c r="G7" s="3"/>
      <c r="H7" s="7" t="s">
        <v>164</v>
      </c>
      <c r="I7" s="7" t="s">
        <v>165</v>
      </c>
      <c r="J7" s="7">
        <v>9651.98</v>
      </c>
      <c r="K7" s="4" t="str">
        <f t="shared" ref="K7:K70" si="3">MID(H7,1,5)</f>
        <v>2.1.3</v>
      </c>
      <c r="L7" s="5">
        <f t="shared" ref="L7:L70" si="4">+J7</f>
        <v>9651.98</v>
      </c>
      <c r="M7" s="3"/>
      <c r="N7" s="7" t="s">
        <v>162</v>
      </c>
      <c r="O7" s="7" t="s">
        <v>163</v>
      </c>
      <c r="P7" s="7">
        <v>91000</v>
      </c>
      <c r="Q7" s="4" t="str">
        <f t="shared" ref="Q7:Q70" si="5">MID(N7,1,5)</f>
        <v>2.1.1</v>
      </c>
      <c r="R7" s="5">
        <f t="shared" ref="R7:R70" si="6">+P7</f>
        <v>91000</v>
      </c>
      <c r="S7" s="3"/>
      <c r="T7" s="7" t="s">
        <v>162</v>
      </c>
      <c r="U7" s="7" t="s">
        <v>163</v>
      </c>
      <c r="V7" s="7">
        <v>46200</v>
      </c>
      <c r="W7" s="4" t="str">
        <f t="shared" ref="W7:W70" si="7">MID(T7,1,5)</f>
        <v>2.1.1</v>
      </c>
      <c r="X7" s="5">
        <f t="shared" ref="X7:X70" si="8">+V7</f>
        <v>46200</v>
      </c>
      <c r="Y7" s="3"/>
      <c r="Z7" s="7" t="s">
        <v>93</v>
      </c>
      <c r="AA7" s="7" t="s">
        <v>94</v>
      </c>
      <c r="AB7" s="7">
        <v>569950</v>
      </c>
      <c r="AC7" s="4" t="str">
        <f t="shared" ref="AC7:AC70" si="9">MID(Z7,1,5)</f>
        <v>2.1.2</v>
      </c>
      <c r="AD7" s="5">
        <f t="shared" ref="AD7:AD62" si="10">+AB7</f>
        <v>569950</v>
      </c>
      <c r="AE7" s="3"/>
      <c r="AF7" s="3" t="s">
        <v>93</v>
      </c>
      <c r="AG7" s="3" t="s">
        <v>94</v>
      </c>
      <c r="AH7" s="3">
        <v>569950</v>
      </c>
      <c r="AI7" s="4" t="str">
        <f t="shared" ref="AI7:AI70" si="11">MID(AF7,1,5)</f>
        <v>2.1.2</v>
      </c>
      <c r="AJ7" s="5">
        <f t="shared" ref="AJ7:AJ62" si="12">+AH7</f>
        <v>569950</v>
      </c>
      <c r="AK7" s="3"/>
      <c r="AL7" s="2" t="s">
        <v>93</v>
      </c>
      <c r="AM7" s="2" t="s">
        <v>94</v>
      </c>
      <c r="AN7" s="67">
        <v>569950</v>
      </c>
      <c r="AO7" s="4" t="str">
        <f t="shared" si="0"/>
        <v>2.1.2</v>
      </c>
      <c r="AP7" s="5">
        <f t="shared" ref="AP7:AP62" si="13">+AN7</f>
        <v>569950</v>
      </c>
      <c r="AQ7" s="3"/>
      <c r="AR7" s="3" t="s">
        <v>93</v>
      </c>
      <c r="AS7" s="3" t="s">
        <v>94</v>
      </c>
      <c r="AT7" s="64">
        <v>558393.32999999996</v>
      </c>
      <c r="AU7" s="4" t="str">
        <f t="shared" ref="AU7:AU33" si="14">MID(AR7,1,5)</f>
        <v>2.1.2</v>
      </c>
      <c r="AV7" s="5">
        <f t="shared" ref="AV7:AV62" si="15">+AT7</f>
        <v>558393.32999999996</v>
      </c>
      <c r="AW7" s="3"/>
      <c r="AX7" s="3" t="s">
        <v>93</v>
      </c>
      <c r="AY7" s="3" t="s">
        <v>94</v>
      </c>
      <c r="AZ7" s="3">
        <v>560870</v>
      </c>
      <c r="BA7" s="4" t="str">
        <f t="shared" ref="BA7:BA33" si="16">MID(AX7,1,5)</f>
        <v>2.1.2</v>
      </c>
      <c r="BB7" s="5">
        <f t="shared" ref="BB7:BB62" si="17">+AZ7</f>
        <v>560870</v>
      </c>
      <c r="BC7" s="3"/>
      <c r="BD7" s="3" t="s">
        <v>93</v>
      </c>
      <c r="BE7" s="3" t="s">
        <v>94</v>
      </c>
      <c r="BF7" s="3">
        <v>569950</v>
      </c>
      <c r="BG7" s="4" t="str">
        <f t="shared" ref="BG7:BG33" si="18">MID(BD7,1,5)</f>
        <v>2.1.2</v>
      </c>
      <c r="BH7" s="5">
        <f t="shared" ref="BH7:BH62" si="19">+BF7</f>
        <v>569950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93</v>
      </c>
      <c r="C8" s="7" t="s">
        <v>94</v>
      </c>
      <c r="D8" s="7">
        <v>505615</v>
      </c>
      <c r="E8" s="4" t="str">
        <f t="shared" si="1"/>
        <v>2.1.2</v>
      </c>
      <c r="F8" s="5">
        <f t="shared" si="2"/>
        <v>505615</v>
      </c>
      <c r="G8" s="3"/>
      <c r="H8" s="7" t="s">
        <v>95</v>
      </c>
      <c r="I8" s="7" t="s">
        <v>96</v>
      </c>
      <c r="J8" s="7">
        <v>886282.43</v>
      </c>
      <c r="K8" s="4" t="str">
        <f t="shared" si="3"/>
        <v>2.1.5</v>
      </c>
      <c r="L8" s="5">
        <f t="shared" si="4"/>
        <v>886282.43</v>
      </c>
      <c r="M8" s="3"/>
      <c r="N8" s="7" t="s">
        <v>93</v>
      </c>
      <c r="O8" s="7" t="s">
        <v>94</v>
      </c>
      <c r="P8" s="7">
        <v>1085565</v>
      </c>
      <c r="Q8" s="4" t="str">
        <f t="shared" si="5"/>
        <v>2.1.2</v>
      </c>
      <c r="R8" s="5">
        <f t="shared" si="6"/>
        <v>1085565</v>
      </c>
      <c r="S8" s="3"/>
      <c r="T8" s="7" t="s">
        <v>93</v>
      </c>
      <c r="U8" s="7" t="s">
        <v>94</v>
      </c>
      <c r="V8" s="7">
        <v>569950</v>
      </c>
      <c r="W8" s="4" t="str">
        <f t="shared" si="7"/>
        <v>2.1.2</v>
      </c>
      <c r="X8" s="5">
        <f t="shared" si="8"/>
        <v>569950</v>
      </c>
      <c r="Y8" s="3"/>
      <c r="Z8" s="7" t="s">
        <v>164</v>
      </c>
      <c r="AA8" s="7" t="s">
        <v>165</v>
      </c>
      <c r="AB8" s="7">
        <v>228394.99</v>
      </c>
      <c r="AC8" s="4" t="str">
        <f t="shared" si="9"/>
        <v>2.1.3</v>
      </c>
      <c r="AD8" s="5">
        <f t="shared" si="10"/>
        <v>228394.99</v>
      </c>
      <c r="AE8" s="3"/>
      <c r="AF8" s="3" t="s">
        <v>202</v>
      </c>
      <c r="AG8" s="3" t="s">
        <v>203</v>
      </c>
      <c r="AH8" s="3">
        <v>150560</v>
      </c>
      <c r="AI8" s="4" t="str">
        <f t="shared" si="11"/>
        <v>2.1.2</v>
      </c>
      <c r="AJ8" s="5">
        <f t="shared" si="12"/>
        <v>150560</v>
      </c>
      <c r="AK8" s="3"/>
      <c r="AL8" s="2" t="s">
        <v>164</v>
      </c>
      <c r="AM8" s="2" t="s">
        <v>165</v>
      </c>
      <c r="AN8" s="67">
        <v>217294.99</v>
      </c>
      <c r="AO8" s="4" t="str">
        <f t="shared" si="0"/>
        <v>2.1.3</v>
      </c>
      <c r="AP8" s="5">
        <f t="shared" si="13"/>
        <v>217294.99</v>
      </c>
      <c r="AQ8" s="3"/>
      <c r="AR8" s="3" t="s">
        <v>202</v>
      </c>
      <c r="AS8" s="3" t="s">
        <v>203</v>
      </c>
      <c r="AT8" s="64">
        <v>150560</v>
      </c>
      <c r="AU8" s="4" t="str">
        <f t="shared" si="14"/>
        <v>2.1.2</v>
      </c>
      <c r="AV8" s="5">
        <f t="shared" si="15"/>
        <v>150560</v>
      </c>
      <c r="AW8" s="3"/>
      <c r="AX8" s="3" t="s">
        <v>202</v>
      </c>
      <c r="AY8" s="3" t="s">
        <v>203</v>
      </c>
      <c r="AZ8" s="3">
        <v>75280</v>
      </c>
      <c r="BA8" s="4" t="str">
        <f t="shared" si="16"/>
        <v>2.1.2</v>
      </c>
      <c r="BB8" s="5">
        <f t="shared" si="17"/>
        <v>75280</v>
      </c>
      <c r="BC8" s="3"/>
      <c r="BD8" s="3" t="s">
        <v>202</v>
      </c>
      <c r="BE8" s="3" t="s">
        <v>203</v>
      </c>
      <c r="BF8" s="3">
        <v>75280</v>
      </c>
      <c r="BG8" s="4" t="str">
        <f t="shared" si="18"/>
        <v>2.1.2</v>
      </c>
      <c r="BH8" s="5">
        <f t="shared" si="19"/>
        <v>75280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95</v>
      </c>
      <c r="C9" s="7" t="s">
        <v>96</v>
      </c>
      <c r="D9" s="7">
        <v>881925.95</v>
      </c>
      <c r="E9" s="4" t="str">
        <f t="shared" si="1"/>
        <v>2.1.5</v>
      </c>
      <c r="F9" s="5">
        <f t="shared" si="2"/>
        <v>881925.95</v>
      </c>
      <c r="G9" s="3"/>
      <c r="H9" s="7" t="s">
        <v>97</v>
      </c>
      <c r="I9" s="7" t="s">
        <v>98</v>
      </c>
      <c r="J9" s="7">
        <v>890186.02</v>
      </c>
      <c r="K9" s="4" t="str">
        <f t="shared" si="3"/>
        <v>2.1.5</v>
      </c>
      <c r="L9" s="5">
        <f t="shared" si="4"/>
        <v>890186.02</v>
      </c>
      <c r="M9" s="3"/>
      <c r="N9" s="7" t="s">
        <v>164</v>
      </c>
      <c r="O9" s="7" t="s">
        <v>165</v>
      </c>
      <c r="P9" s="7">
        <v>9179.9699999999993</v>
      </c>
      <c r="Q9" s="4" t="str">
        <f t="shared" si="5"/>
        <v>2.1.3</v>
      </c>
      <c r="R9" s="5">
        <f t="shared" si="6"/>
        <v>9179.9699999999993</v>
      </c>
      <c r="S9" s="3"/>
      <c r="T9" s="7" t="s">
        <v>188</v>
      </c>
      <c r="U9" s="7" t="s">
        <v>189</v>
      </c>
      <c r="V9" s="7">
        <v>439588.24</v>
      </c>
      <c r="W9" s="4" t="str">
        <f t="shared" si="7"/>
        <v>2.1.2</v>
      </c>
      <c r="X9" s="5">
        <f t="shared" si="8"/>
        <v>439588.24</v>
      </c>
      <c r="Y9" s="3"/>
      <c r="Z9" s="7" t="s">
        <v>95</v>
      </c>
      <c r="AA9" s="7" t="s">
        <v>96</v>
      </c>
      <c r="AB9" s="7">
        <v>893326.22</v>
      </c>
      <c r="AC9" s="4" t="str">
        <f t="shared" si="9"/>
        <v>2.1.5</v>
      </c>
      <c r="AD9" s="5">
        <f t="shared" si="10"/>
        <v>893326.22</v>
      </c>
      <c r="AE9" s="3"/>
      <c r="AF9" s="3" t="s">
        <v>164</v>
      </c>
      <c r="AG9" s="3" t="s">
        <v>165</v>
      </c>
      <c r="AH9" s="3">
        <v>457705.01</v>
      </c>
      <c r="AI9" s="4" t="str">
        <f t="shared" si="11"/>
        <v>2.1.3</v>
      </c>
      <c r="AJ9" s="5">
        <f t="shared" si="12"/>
        <v>457705.01</v>
      </c>
      <c r="AK9" s="3"/>
      <c r="AL9" s="2" t="s">
        <v>95</v>
      </c>
      <c r="AM9" s="2" t="s">
        <v>96</v>
      </c>
      <c r="AN9" s="67">
        <v>867655.78</v>
      </c>
      <c r="AO9" s="4" t="str">
        <f t="shared" si="0"/>
        <v>2.1.5</v>
      </c>
      <c r="AP9" s="5">
        <f t="shared" si="13"/>
        <v>867655.78</v>
      </c>
      <c r="AQ9" s="3"/>
      <c r="AR9" s="3" t="s">
        <v>164</v>
      </c>
      <c r="AS9" s="3" t="s">
        <v>165</v>
      </c>
      <c r="AT9" s="64">
        <v>215000</v>
      </c>
      <c r="AU9" s="4" t="str">
        <f t="shared" si="14"/>
        <v>2.1.3</v>
      </c>
      <c r="AV9" s="5">
        <f t="shared" si="15"/>
        <v>215000</v>
      </c>
      <c r="AW9" s="3"/>
      <c r="AX9" s="3" t="s">
        <v>164</v>
      </c>
      <c r="AY9" s="3" t="s">
        <v>165</v>
      </c>
      <c r="AZ9" s="3">
        <v>217695</v>
      </c>
      <c r="BA9" s="4" t="str">
        <f t="shared" si="16"/>
        <v>2.1.3</v>
      </c>
      <c r="BB9" s="5">
        <f t="shared" si="17"/>
        <v>217695</v>
      </c>
      <c r="BC9" s="3"/>
      <c r="BD9" s="3" t="s">
        <v>164</v>
      </c>
      <c r="BE9" s="3" t="s">
        <v>165</v>
      </c>
      <c r="BF9" s="3">
        <v>215000</v>
      </c>
      <c r="BG9" s="4" t="str">
        <f t="shared" si="18"/>
        <v>2.1.3</v>
      </c>
      <c r="BH9" s="5">
        <f t="shared" si="19"/>
        <v>215000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97</v>
      </c>
      <c r="C10" s="7" t="s">
        <v>98</v>
      </c>
      <c r="D10" s="7">
        <v>885823.4</v>
      </c>
      <c r="E10" s="4" t="str">
        <f t="shared" si="1"/>
        <v>2.1.5</v>
      </c>
      <c r="F10" s="5">
        <f t="shared" si="2"/>
        <v>885823.4</v>
      </c>
      <c r="G10" s="3"/>
      <c r="H10" s="7" t="s">
        <v>99</v>
      </c>
      <c r="I10" s="7" t="s">
        <v>100</v>
      </c>
      <c r="J10" s="7">
        <v>148834.57999999999</v>
      </c>
      <c r="K10" s="4" t="str">
        <f t="shared" si="3"/>
        <v>2.1.5</v>
      </c>
      <c r="L10" s="5">
        <f t="shared" si="4"/>
        <v>148834.57999999999</v>
      </c>
      <c r="M10" s="3"/>
      <c r="N10" s="7" t="s">
        <v>95</v>
      </c>
      <c r="O10" s="7" t="s">
        <v>96</v>
      </c>
      <c r="P10" s="7">
        <v>874142.08</v>
      </c>
      <c r="Q10" s="4" t="str">
        <f t="shared" si="5"/>
        <v>2.1.5</v>
      </c>
      <c r="R10" s="5">
        <f t="shared" si="6"/>
        <v>874142.08</v>
      </c>
      <c r="S10" s="3"/>
      <c r="T10" s="7" t="s">
        <v>164</v>
      </c>
      <c r="U10" s="7" t="s">
        <v>165</v>
      </c>
      <c r="V10" s="7">
        <v>62329.96</v>
      </c>
      <c r="W10" s="4" t="str">
        <f t="shared" si="7"/>
        <v>2.1.3</v>
      </c>
      <c r="X10" s="5">
        <f t="shared" si="8"/>
        <v>62329.96</v>
      </c>
      <c r="Y10" s="3"/>
      <c r="Z10" s="7" t="s">
        <v>97</v>
      </c>
      <c r="AA10" s="7" t="s">
        <v>98</v>
      </c>
      <c r="AB10" s="7">
        <v>897239.76</v>
      </c>
      <c r="AC10" s="4" t="str">
        <f t="shared" si="9"/>
        <v>2.1.5</v>
      </c>
      <c r="AD10" s="5">
        <f t="shared" si="10"/>
        <v>897239.76</v>
      </c>
      <c r="AE10" s="3"/>
      <c r="AF10" s="3" t="s">
        <v>95</v>
      </c>
      <c r="AG10" s="3" t="s">
        <v>96</v>
      </c>
      <c r="AH10" s="3">
        <v>872323.39</v>
      </c>
      <c r="AI10" s="4" t="str">
        <f t="shared" si="11"/>
        <v>2.1.5</v>
      </c>
      <c r="AJ10" s="5">
        <f t="shared" si="12"/>
        <v>872323.39</v>
      </c>
      <c r="AK10" s="3"/>
      <c r="AL10" s="2" t="s">
        <v>97</v>
      </c>
      <c r="AM10" s="2" t="s">
        <v>98</v>
      </c>
      <c r="AN10" s="67">
        <v>871533.12</v>
      </c>
      <c r="AO10" s="4" t="str">
        <f t="shared" si="0"/>
        <v>2.1.5</v>
      </c>
      <c r="AP10" s="5">
        <f t="shared" si="13"/>
        <v>871533.12</v>
      </c>
      <c r="AQ10" s="3"/>
      <c r="AR10" s="3" t="s">
        <v>95</v>
      </c>
      <c r="AS10" s="3" t="s">
        <v>96</v>
      </c>
      <c r="AT10" s="64">
        <v>875264.44</v>
      </c>
      <c r="AU10" s="4" t="str">
        <f t="shared" si="14"/>
        <v>2.1.5</v>
      </c>
      <c r="AV10" s="5">
        <f t="shared" si="15"/>
        <v>875264.44</v>
      </c>
      <c r="AW10" s="3"/>
      <c r="AX10" s="3" t="s">
        <v>95</v>
      </c>
      <c r="AY10" s="3" t="s">
        <v>96</v>
      </c>
      <c r="AZ10" s="3">
        <v>896021.64</v>
      </c>
      <c r="BA10" s="4" t="str">
        <f t="shared" si="16"/>
        <v>2.1.5</v>
      </c>
      <c r="BB10" s="5">
        <f t="shared" si="17"/>
        <v>896021.64</v>
      </c>
      <c r="BC10" s="3"/>
      <c r="BD10" s="3" t="s">
        <v>95</v>
      </c>
      <c r="BE10" s="3" t="s">
        <v>96</v>
      </c>
      <c r="BF10" s="3">
        <v>874509.78</v>
      </c>
      <c r="BG10" s="4" t="str">
        <f t="shared" si="18"/>
        <v>2.1.5</v>
      </c>
      <c r="BH10" s="5">
        <f t="shared" si="19"/>
        <v>874509.78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99</v>
      </c>
      <c r="C11" s="7" t="s">
        <v>100</v>
      </c>
      <c r="D11" s="7">
        <v>148097.23000000001</v>
      </c>
      <c r="E11" s="4" t="str">
        <f t="shared" si="1"/>
        <v>2.1.5</v>
      </c>
      <c r="F11" s="5">
        <f t="shared" si="2"/>
        <v>148097.23000000001</v>
      </c>
      <c r="G11" s="3"/>
      <c r="H11" s="7" t="s">
        <v>101</v>
      </c>
      <c r="I11" s="7" t="s">
        <v>102</v>
      </c>
      <c r="J11" s="7">
        <v>112682.64</v>
      </c>
      <c r="K11" s="4" t="str">
        <f t="shared" si="3"/>
        <v>2.2.1</v>
      </c>
      <c r="L11" s="5">
        <f t="shared" si="4"/>
        <v>112682.64</v>
      </c>
      <c r="M11" s="3"/>
      <c r="N11" s="7" t="s">
        <v>97</v>
      </c>
      <c r="O11" s="7" t="s">
        <v>98</v>
      </c>
      <c r="P11" s="7">
        <v>878028.55</v>
      </c>
      <c r="Q11" s="4" t="str">
        <f t="shared" si="5"/>
        <v>2.1.5</v>
      </c>
      <c r="R11" s="5">
        <f t="shared" si="6"/>
        <v>878028.55</v>
      </c>
      <c r="S11" s="3"/>
      <c r="T11" s="7" t="s">
        <v>95</v>
      </c>
      <c r="U11" s="7" t="s">
        <v>96</v>
      </c>
      <c r="V11" s="7">
        <v>873502.92</v>
      </c>
      <c r="W11" s="4" t="str">
        <f t="shared" si="7"/>
        <v>2.1.5</v>
      </c>
      <c r="X11" s="5">
        <f t="shared" si="8"/>
        <v>873502.92</v>
      </c>
      <c r="Y11" s="3"/>
      <c r="Z11" s="7" t="s">
        <v>99</v>
      </c>
      <c r="AA11" s="7" t="s">
        <v>100</v>
      </c>
      <c r="AB11" s="7">
        <v>150026.75</v>
      </c>
      <c r="AC11" s="4" t="str">
        <f t="shared" si="9"/>
        <v>2.1.5</v>
      </c>
      <c r="AD11" s="5">
        <f t="shared" si="10"/>
        <v>150026.75</v>
      </c>
      <c r="AE11" s="3"/>
      <c r="AF11" s="3" t="s">
        <v>97</v>
      </c>
      <c r="AG11" s="3" t="s">
        <v>98</v>
      </c>
      <c r="AH11" s="3">
        <v>876207.29</v>
      </c>
      <c r="AI11" s="4" t="str">
        <f t="shared" si="11"/>
        <v>2.1.5</v>
      </c>
      <c r="AJ11" s="5">
        <f t="shared" si="12"/>
        <v>876207.29</v>
      </c>
      <c r="AK11" s="3"/>
      <c r="AL11" s="2" t="s">
        <v>99</v>
      </c>
      <c r="AM11" s="2" t="s">
        <v>100</v>
      </c>
      <c r="AN11" s="67">
        <v>145681.97</v>
      </c>
      <c r="AO11" s="4" t="str">
        <f t="shared" si="0"/>
        <v>2.1.5</v>
      </c>
      <c r="AP11" s="5">
        <f t="shared" si="13"/>
        <v>145681.97</v>
      </c>
      <c r="AQ11" s="3"/>
      <c r="AR11" s="3" t="s">
        <v>97</v>
      </c>
      <c r="AS11" s="3" t="s">
        <v>98</v>
      </c>
      <c r="AT11" s="64">
        <v>878997.47</v>
      </c>
      <c r="AU11" s="4" t="str">
        <f t="shared" si="14"/>
        <v>2.1.5</v>
      </c>
      <c r="AV11" s="5">
        <f t="shared" si="15"/>
        <v>878997.47</v>
      </c>
      <c r="AW11" s="3"/>
      <c r="AX11" s="3" t="s">
        <v>97</v>
      </c>
      <c r="AY11" s="3" t="s">
        <v>98</v>
      </c>
      <c r="AZ11" s="3">
        <v>860548.13</v>
      </c>
      <c r="BA11" s="4" t="str">
        <f t="shared" si="16"/>
        <v>2.1.5</v>
      </c>
      <c r="BB11" s="5">
        <f t="shared" si="17"/>
        <v>860548.13</v>
      </c>
      <c r="BC11" s="3"/>
      <c r="BD11" s="3" t="s">
        <v>97</v>
      </c>
      <c r="BE11" s="3" t="s">
        <v>98</v>
      </c>
      <c r="BF11" s="3">
        <v>878314.2</v>
      </c>
      <c r="BG11" s="4" t="str">
        <f t="shared" si="18"/>
        <v>2.1.5</v>
      </c>
      <c r="BH11" s="5">
        <f t="shared" si="19"/>
        <v>878314.2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101</v>
      </c>
      <c r="C12" s="7" t="s">
        <v>102</v>
      </c>
      <c r="D12" s="7">
        <v>118857.95</v>
      </c>
      <c r="E12" s="4" t="str">
        <f t="shared" si="1"/>
        <v>2.2.1</v>
      </c>
      <c r="F12" s="5">
        <f t="shared" si="2"/>
        <v>118857.95</v>
      </c>
      <c r="G12" s="3"/>
      <c r="H12" s="7" t="s">
        <v>103</v>
      </c>
      <c r="I12" s="7" t="s">
        <v>104</v>
      </c>
      <c r="J12" s="7">
        <v>87285.24</v>
      </c>
      <c r="K12" s="4" t="str">
        <f t="shared" si="3"/>
        <v>2.2.1</v>
      </c>
      <c r="L12" s="5">
        <f t="shared" si="4"/>
        <v>87285.24</v>
      </c>
      <c r="M12" s="3"/>
      <c r="N12" s="7" t="s">
        <v>99</v>
      </c>
      <c r="O12" s="7" t="s">
        <v>100</v>
      </c>
      <c r="P12" s="7">
        <v>146688.79</v>
      </c>
      <c r="Q12" s="4" t="str">
        <f t="shared" si="5"/>
        <v>2.1.5</v>
      </c>
      <c r="R12" s="5">
        <f t="shared" si="6"/>
        <v>146688.79</v>
      </c>
      <c r="S12" s="3"/>
      <c r="T12" s="7" t="s">
        <v>97</v>
      </c>
      <c r="U12" s="7" t="s">
        <v>98</v>
      </c>
      <c r="V12" s="7">
        <v>877388.5</v>
      </c>
      <c r="W12" s="4" t="str">
        <f t="shared" si="7"/>
        <v>2.1.5</v>
      </c>
      <c r="X12" s="5">
        <f t="shared" si="8"/>
        <v>877388.5</v>
      </c>
      <c r="Y12" s="3"/>
      <c r="Z12" s="7" t="s">
        <v>101</v>
      </c>
      <c r="AA12" s="7" t="s">
        <v>102</v>
      </c>
      <c r="AB12" s="7">
        <v>117878.76</v>
      </c>
      <c r="AC12" s="4" t="str">
        <f t="shared" si="9"/>
        <v>2.2.1</v>
      </c>
      <c r="AD12" s="5">
        <f t="shared" si="10"/>
        <v>117878.76</v>
      </c>
      <c r="AE12" s="3"/>
      <c r="AF12" s="3" t="s">
        <v>99</v>
      </c>
      <c r="AG12" s="3" t="s">
        <v>100</v>
      </c>
      <c r="AH12" s="3">
        <v>146471.97</v>
      </c>
      <c r="AI12" s="4" t="str">
        <f t="shared" si="11"/>
        <v>2.1.5</v>
      </c>
      <c r="AJ12" s="5">
        <f t="shared" si="12"/>
        <v>146471.97</v>
      </c>
      <c r="AK12" s="3"/>
      <c r="AL12" s="2" t="s">
        <v>101</v>
      </c>
      <c r="AM12" s="2" t="s">
        <v>102</v>
      </c>
      <c r="AN12" s="67">
        <v>113319.79</v>
      </c>
      <c r="AO12" s="4" t="str">
        <f t="shared" si="0"/>
        <v>2.2.1</v>
      </c>
      <c r="AP12" s="5">
        <f t="shared" si="13"/>
        <v>113319.79</v>
      </c>
      <c r="AQ12" s="3"/>
      <c r="AR12" s="3" t="s">
        <v>99</v>
      </c>
      <c r="AS12" s="3" t="s">
        <v>100</v>
      </c>
      <c r="AT12" s="64">
        <v>146510</v>
      </c>
      <c r="AU12" s="4" t="str">
        <f t="shared" si="14"/>
        <v>2.1.5</v>
      </c>
      <c r="AV12" s="5">
        <f t="shared" si="15"/>
        <v>146510</v>
      </c>
      <c r="AW12" s="3"/>
      <c r="AX12" s="3" t="s">
        <v>99</v>
      </c>
      <c r="AY12" s="3" t="s">
        <v>100</v>
      </c>
      <c r="AZ12" s="3">
        <v>146556.21</v>
      </c>
      <c r="BA12" s="4" t="str">
        <f t="shared" si="16"/>
        <v>2.1.5</v>
      </c>
      <c r="BB12" s="5">
        <f t="shared" si="17"/>
        <v>146556.21</v>
      </c>
      <c r="BC12" s="3"/>
      <c r="BD12" s="3" t="s">
        <v>99</v>
      </c>
      <c r="BE12" s="3" t="s">
        <v>100</v>
      </c>
      <c r="BF12" s="3">
        <v>146592.43</v>
      </c>
      <c r="BG12" s="4" t="str">
        <f t="shared" si="18"/>
        <v>2.1.5</v>
      </c>
      <c r="BH12" s="5">
        <f t="shared" si="19"/>
        <v>146592.43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103</v>
      </c>
      <c r="C13" s="7" t="s">
        <v>104</v>
      </c>
      <c r="D13" s="7">
        <v>85812.72</v>
      </c>
      <c r="E13" s="4" t="str">
        <f t="shared" si="1"/>
        <v>2.2.1</v>
      </c>
      <c r="F13" s="5">
        <f t="shared" si="2"/>
        <v>85812.72</v>
      </c>
      <c r="G13" s="3"/>
      <c r="H13" s="7" t="s">
        <v>105</v>
      </c>
      <c r="I13" s="7" t="s">
        <v>106</v>
      </c>
      <c r="J13" s="7">
        <v>35262.639999999999</v>
      </c>
      <c r="K13" s="4" t="str">
        <f t="shared" si="3"/>
        <v>2.2.1</v>
      </c>
      <c r="L13" s="5">
        <f t="shared" si="4"/>
        <v>35262.639999999999</v>
      </c>
      <c r="M13" s="3"/>
      <c r="N13" s="7" t="s">
        <v>101</v>
      </c>
      <c r="O13" s="7" t="s">
        <v>102</v>
      </c>
      <c r="P13" s="7">
        <v>117611.55</v>
      </c>
      <c r="Q13" s="4" t="str">
        <f t="shared" si="5"/>
        <v>2.2.1</v>
      </c>
      <c r="R13" s="5">
        <f t="shared" si="6"/>
        <v>117611.55</v>
      </c>
      <c r="S13" s="3"/>
      <c r="T13" s="7" t="s">
        <v>99</v>
      </c>
      <c r="U13" s="7" t="s">
        <v>100</v>
      </c>
      <c r="V13" s="7">
        <v>146169.97</v>
      </c>
      <c r="W13" s="4" t="str">
        <f t="shared" si="7"/>
        <v>2.1.5</v>
      </c>
      <c r="X13" s="5">
        <f t="shared" si="8"/>
        <v>146169.97</v>
      </c>
      <c r="Y13" s="3"/>
      <c r="Z13" s="7" t="s">
        <v>103</v>
      </c>
      <c r="AA13" s="7" t="s">
        <v>104</v>
      </c>
      <c r="AB13" s="7">
        <v>92177.94</v>
      </c>
      <c r="AC13" s="4" t="str">
        <f t="shared" si="9"/>
        <v>2.2.1</v>
      </c>
      <c r="AD13" s="5">
        <f t="shared" si="10"/>
        <v>92177.94</v>
      </c>
      <c r="AE13" s="3"/>
      <c r="AF13" s="3" t="s">
        <v>101</v>
      </c>
      <c r="AG13" s="3" t="s">
        <v>102</v>
      </c>
      <c r="AH13" s="3">
        <v>113337.13</v>
      </c>
      <c r="AI13" s="4" t="str">
        <f t="shared" si="11"/>
        <v>2.2.1</v>
      </c>
      <c r="AJ13" s="5">
        <f t="shared" si="12"/>
        <v>113337.13</v>
      </c>
      <c r="AK13" s="3"/>
      <c r="AL13" s="2" t="s">
        <v>103</v>
      </c>
      <c r="AM13" s="2" t="s">
        <v>104</v>
      </c>
      <c r="AN13" s="67">
        <v>87240.89</v>
      </c>
      <c r="AO13" s="4" t="str">
        <f t="shared" si="0"/>
        <v>2.2.1</v>
      </c>
      <c r="AP13" s="5">
        <f t="shared" si="13"/>
        <v>87240.89</v>
      </c>
      <c r="AQ13" s="3"/>
      <c r="AR13" s="3" t="s">
        <v>101</v>
      </c>
      <c r="AS13" s="3" t="s">
        <v>102</v>
      </c>
      <c r="AT13" s="64">
        <v>118594.82</v>
      </c>
      <c r="AU13" s="4" t="str">
        <f t="shared" si="14"/>
        <v>2.2.1</v>
      </c>
      <c r="AV13" s="5">
        <f t="shared" si="15"/>
        <v>118594.82</v>
      </c>
      <c r="AW13" s="3"/>
      <c r="AX13" s="3" t="s">
        <v>101</v>
      </c>
      <c r="AY13" s="3" t="s">
        <v>102</v>
      </c>
      <c r="AZ13" s="3">
        <v>115322.82</v>
      </c>
      <c r="BA13" s="4" t="str">
        <f t="shared" si="16"/>
        <v>2.2.1</v>
      </c>
      <c r="BB13" s="5">
        <f t="shared" si="17"/>
        <v>115322.82</v>
      </c>
      <c r="BC13" s="3"/>
      <c r="BD13" s="3" t="s">
        <v>101</v>
      </c>
      <c r="BE13" s="3" t="s">
        <v>102</v>
      </c>
      <c r="BF13" s="3">
        <v>114061.2</v>
      </c>
      <c r="BG13" s="4" t="str">
        <f t="shared" si="18"/>
        <v>2.2.1</v>
      </c>
      <c r="BH13" s="5">
        <f t="shared" si="19"/>
        <v>114061.2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105</v>
      </c>
      <c r="C14" s="7" t="s">
        <v>106</v>
      </c>
      <c r="D14" s="7">
        <v>32863.599999999999</v>
      </c>
      <c r="E14" s="4" t="str">
        <f t="shared" si="1"/>
        <v>2.2.1</v>
      </c>
      <c r="F14" s="5">
        <f t="shared" si="2"/>
        <v>32863.599999999999</v>
      </c>
      <c r="G14" s="3"/>
      <c r="H14" s="7" t="s">
        <v>154</v>
      </c>
      <c r="I14" s="7" t="s">
        <v>155</v>
      </c>
      <c r="J14" s="7">
        <v>3684112.36</v>
      </c>
      <c r="K14" s="4" t="str">
        <f t="shared" si="3"/>
        <v>2.2.1</v>
      </c>
      <c r="L14" s="5">
        <f t="shared" si="4"/>
        <v>3684112.36</v>
      </c>
      <c r="M14" s="3"/>
      <c r="N14" s="7" t="s">
        <v>103</v>
      </c>
      <c r="O14" s="7" t="s">
        <v>104</v>
      </c>
      <c r="P14" s="7">
        <v>89543.94</v>
      </c>
      <c r="Q14" s="4" t="str">
        <f t="shared" si="5"/>
        <v>2.2.1</v>
      </c>
      <c r="R14" s="5">
        <f t="shared" si="6"/>
        <v>89543.94</v>
      </c>
      <c r="S14" s="3"/>
      <c r="T14" s="7" t="s">
        <v>101</v>
      </c>
      <c r="U14" s="7" t="s">
        <v>102</v>
      </c>
      <c r="V14" s="7">
        <v>149139.72</v>
      </c>
      <c r="W14" s="4" t="str">
        <f t="shared" si="7"/>
        <v>2.2.1</v>
      </c>
      <c r="X14" s="5">
        <f t="shared" si="8"/>
        <v>149139.72</v>
      </c>
      <c r="Y14" s="3"/>
      <c r="Z14" s="7" t="s">
        <v>105</v>
      </c>
      <c r="AA14" s="7" t="s">
        <v>106</v>
      </c>
      <c r="AB14" s="7">
        <v>36331.78</v>
      </c>
      <c r="AC14" s="4" t="str">
        <f t="shared" si="9"/>
        <v>2.2.1</v>
      </c>
      <c r="AD14" s="5">
        <f t="shared" si="10"/>
        <v>36331.78</v>
      </c>
      <c r="AE14" s="3"/>
      <c r="AF14" s="3" t="s">
        <v>103</v>
      </c>
      <c r="AG14" s="3" t="s">
        <v>104</v>
      </c>
      <c r="AH14" s="3">
        <v>87941.55</v>
      </c>
      <c r="AI14" s="4" t="str">
        <f t="shared" si="11"/>
        <v>2.2.1</v>
      </c>
      <c r="AJ14" s="5">
        <f t="shared" si="12"/>
        <v>87941.55</v>
      </c>
      <c r="AK14" s="3"/>
      <c r="AL14" s="2" t="s">
        <v>105</v>
      </c>
      <c r="AM14" s="2" t="s">
        <v>106</v>
      </c>
      <c r="AN14" s="67">
        <v>21025.200000000001</v>
      </c>
      <c r="AO14" s="4" t="str">
        <f t="shared" si="0"/>
        <v>2.2.1</v>
      </c>
      <c r="AP14" s="5">
        <f t="shared" si="13"/>
        <v>21025.200000000001</v>
      </c>
      <c r="AQ14" s="3"/>
      <c r="AR14" s="3" t="s">
        <v>103</v>
      </c>
      <c r="AS14" s="3" t="s">
        <v>104</v>
      </c>
      <c r="AT14" s="64">
        <v>90205.81</v>
      </c>
      <c r="AU14" s="4" t="str">
        <f t="shared" si="14"/>
        <v>2.2.1</v>
      </c>
      <c r="AV14" s="5">
        <f t="shared" si="15"/>
        <v>90205.81</v>
      </c>
      <c r="AW14" s="3"/>
      <c r="AX14" s="3" t="s">
        <v>103</v>
      </c>
      <c r="AY14" s="3" t="s">
        <v>104</v>
      </c>
      <c r="AZ14" s="3">
        <v>88183.16</v>
      </c>
      <c r="BA14" s="4" t="str">
        <f t="shared" si="16"/>
        <v>2.2.1</v>
      </c>
      <c r="BB14" s="5">
        <f t="shared" si="17"/>
        <v>88183.16</v>
      </c>
      <c r="BC14" s="3"/>
      <c r="BD14" s="3" t="s">
        <v>103</v>
      </c>
      <c r="BE14" s="3" t="s">
        <v>104</v>
      </c>
      <c r="BF14" s="3">
        <v>87800.85</v>
      </c>
      <c r="BG14" s="4" t="str">
        <f t="shared" si="18"/>
        <v>2.2.1</v>
      </c>
      <c r="BH14" s="5">
        <f t="shared" si="19"/>
        <v>87800.85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154</v>
      </c>
      <c r="C15" s="7" t="s">
        <v>155</v>
      </c>
      <c r="D15" s="7">
        <v>3081071.13</v>
      </c>
      <c r="E15" s="4" t="str">
        <f t="shared" si="1"/>
        <v>2.2.1</v>
      </c>
      <c r="F15" s="5">
        <f t="shared" si="2"/>
        <v>3081071.13</v>
      </c>
      <c r="G15" s="3"/>
      <c r="H15" s="7" t="s">
        <v>140</v>
      </c>
      <c r="I15" s="7" t="s">
        <v>141</v>
      </c>
      <c r="J15" s="7">
        <v>3567</v>
      </c>
      <c r="K15" s="4" t="str">
        <f t="shared" si="3"/>
        <v>2.2.2</v>
      </c>
      <c r="L15" s="5">
        <f t="shared" si="4"/>
        <v>3567</v>
      </c>
      <c r="M15" s="3"/>
      <c r="N15" s="7" t="s">
        <v>105</v>
      </c>
      <c r="O15" s="7" t="s">
        <v>106</v>
      </c>
      <c r="P15" s="7">
        <v>35826.589999999997</v>
      </c>
      <c r="Q15" s="4" t="str">
        <f t="shared" si="5"/>
        <v>2.2.1</v>
      </c>
      <c r="R15" s="5">
        <f t="shared" si="6"/>
        <v>35826.589999999997</v>
      </c>
      <c r="S15" s="3"/>
      <c r="T15" s="7" t="s">
        <v>105</v>
      </c>
      <c r="U15" s="7" t="s">
        <v>106</v>
      </c>
      <c r="V15" s="7">
        <v>113532.77</v>
      </c>
      <c r="W15" s="4" t="str">
        <f t="shared" si="7"/>
        <v>2.2.1</v>
      </c>
      <c r="X15" s="5">
        <f t="shared" si="8"/>
        <v>113532.77</v>
      </c>
      <c r="Y15" s="3"/>
      <c r="Z15" s="7" t="s">
        <v>154</v>
      </c>
      <c r="AA15" s="7" t="s">
        <v>155</v>
      </c>
      <c r="AB15" s="7">
        <v>4498377.7300000004</v>
      </c>
      <c r="AC15" s="4" t="str">
        <f t="shared" si="9"/>
        <v>2.2.1</v>
      </c>
      <c r="AD15" s="5">
        <f t="shared" si="10"/>
        <v>4498377.7300000004</v>
      </c>
      <c r="AE15" s="3"/>
      <c r="AF15" s="3" t="s">
        <v>105</v>
      </c>
      <c r="AG15" s="3" t="s">
        <v>106</v>
      </c>
      <c r="AH15" s="3">
        <v>33289.199999999997</v>
      </c>
      <c r="AI15" s="4" t="str">
        <f t="shared" si="11"/>
        <v>2.2.1</v>
      </c>
      <c r="AJ15" s="5">
        <f t="shared" si="12"/>
        <v>33289.199999999997</v>
      </c>
      <c r="AK15" s="3"/>
      <c r="AL15" s="2" t="s">
        <v>154</v>
      </c>
      <c r="AM15" s="2" t="s">
        <v>155</v>
      </c>
      <c r="AN15" s="67">
        <v>4369190.33</v>
      </c>
      <c r="AO15" s="4" t="str">
        <f>MID(AL15,1,5)</f>
        <v>2.2.1</v>
      </c>
      <c r="AP15" s="5">
        <f t="shared" si="13"/>
        <v>4369190.33</v>
      </c>
      <c r="AQ15" s="3"/>
      <c r="AR15" s="3" t="s">
        <v>105</v>
      </c>
      <c r="AS15" s="3" t="s">
        <v>106</v>
      </c>
      <c r="AT15" s="64">
        <v>34286.519999999997</v>
      </c>
      <c r="AU15" s="4" t="str">
        <f t="shared" si="14"/>
        <v>2.2.1</v>
      </c>
      <c r="AV15" s="5">
        <f t="shared" si="15"/>
        <v>34286.519999999997</v>
      </c>
      <c r="AW15" s="3"/>
      <c r="AX15" s="3" t="s">
        <v>105</v>
      </c>
      <c r="AY15" s="3" t="s">
        <v>106</v>
      </c>
      <c r="AZ15" s="3">
        <v>33320.269999999997</v>
      </c>
      <c r="BA15" s="4" t="str">
        <f t="shared" si="16"/>
        <v>2.2.1</v>
      </c>
      <c r="BB15" s="5">
        <f t="shared" si="17"/>
        <v>33320.269999999997</v>
      </c>
      <c r="BC15" s="3"/>
      <c r="BD15" s="3" t="s">
        <v>105</v>
      </c>
      <c r="BE15" s="3" t="s">
        <v>106</v>
      </c>
      <c r="BF15" s="3">
        <v>33357.5</v>
      </c>
      <c r="BG15" s="4" t="str">
        <f t="shared" si="18"/>
        <v>2.2.1</v>
      </c>
      <c r="BH15" s="5">
        <f t="shared" si="19"/>
        <v>33357.5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140</v>
      </c>
      <c r="C16" s="7" t="s">
        <v>141</v>
      </c>
      <c r="D16" s="7">
        <v>3567</v>
      </c>
      <c r="E16" s="4" t="str">
        <f t="shared" si="1"/>
        <v>2.2.2</v>
      </c>
      <c r="F16" s="5">
        <f t="shared" si="2"/>
        <v>3567</v>
      </c>
      <c r="G16" s="3"/>
      <c r="H16" s="7" t="s">
        <v>166</v>
      </c>
      <c r="I16" s="7" t="s">
        <v>167</v>
      </c>
      <c r="J16" s="7">
        <v>7650</v>
      </c>
      <c r="K16" s="4" t="str">
        <f t="shared" si="3"/>
        <v>2.2.2</v>
      </c>
      <c r="L16" s="5">
        <f t="shared" si="4"/>
        <v>7650</v>
      </c>
      <c r="M16" s="3"/>
      <c r="N16" s="7" t="s">
        <v>154</v>
      </c>
      <c r="O16" s="7" t="s">
        <v>155</v>
      </c>
      <c r="P16" s="7">
        <v>3150758.51</v>
      </c>
      <c r="Q16" s="4" t="str">
        <f t="shared" si="5"/>
        <v>2.2.1</v>
      </c>
      <c r="R16" s="5">
        <f t="shared" si="6"/>
        <v>3150758.51</v>
      </c>
      <c r="S16" s="3"/>
      <c r="T16" s="7" t="s">
        <v>154</v>
      </c>
      <c r="U16" s="7" t="s">
        <v>155</v>
      </c>
      <c r="V16" s="7">
        <v>3987827.45</v>
      </c>
      <c r="W16" s="4" t="str">
        <f t="shared" si="7"/>
        <v>2.2.1</v>
      </c>
      <c r="X16" s="5">
        <f t="shared" si="8"/>
        <v>3987827.45</v>
      </c>
      <c r="Y16" s="3"/>
      <c r="Z16" s="7" t="s">
        <v>140</v>
      </c>
      <c r="AA16" s="7" t="s">
        <v>141</v>
      </c>
      <c r="AB16" s="7">
        <v>2550</v>
      </c>
      <c r="AC16" s="4" t="str">
        <f t="shared" si="9"/>
        <v>2.2.2</v>
      </c>
      <c r="AD16" s="5">
        <f t="shared" si="10"/>
        <v>2550</v>
      </c>
      <c r="AE16" s="3"/>
      <c r="AF16" s="3" t="s">
        <v>154</v>
      </c>
      <c r="AG16" s="3" t="s">
        <v>155</v>
      </c>
      <c r="AH16" s="3">
        <v>4625970.3</v>
      </c>
      <c r="AI16" s="4" t="str">
        <f t="shared" si="11"/>
        <v>2.2.1</v>
      </c>
      <c r="AJ16" s="5">
        <f t="shared" si="12"/>
        <v>4625970.3</v>
      </c>
      <c r="AK16" s="3"/>
      <c r="AL16" s="2" t="s">
        <v>140</v>
      </c>
      <c r="AM16" s="2" t="s">
        <v>141</v>
      </c>
      <c r="AN16" s="67">
        <v>2550</v>
      </c>
      <c r="AO16" s="4" t="str">
        <f t="shared" ref="AO16:AO40" si="24">MID(AL16,1,5)</f>
        <v>2.2.2</v>
      </c>
      <c r="AP16" s="5">
        <f t="shared" si="13"/>
        <v>2550</v>
      </c>
      <c r="AQ16" s="3"/>
      <c r="AR16" s="3" t="s">
        <v>154</v>
      </c>
      <c r="AS16" s="3" t="s">
        <v>155</v>
      </c>
      <c r="AT16" s="64">
        <v>4688759.0999999996</v>
      </c>
      <c r="AU16" s="4" t="str">
        <f t="shared" si="14"/>
        <v>2.2.1</v>
      </c>
      <c r="AV16" s="5">
        <f t="shared" si="15"/>
        <v>4688759.0999999996</v>
      </c>
      <c r="AW16" s="3"/>
      <c r="AX16" s="3" t="s">
        <v>154</v>
      </c>
      <c r="AY16" s="3" t="s">
        <v>155</v>
      </c>
      <c r="AZ16" s="3">
        <v>3596125.3</v>
      </c>
      <c r="BA16" s="4" t="str">
        <f t="shared" si="16"/>
        <v>2.2.1</v>
      </c>
      <c r="BB16" s="5">
        <f t="shared" si="17"/>
        <v>3596125.3</v>
      </c>
      <c r="BC16" s="3"/>
      <c r="BD16" s="3" t="s">
        <v>154</v>
      </c>
      <c r="BE16" s="3" t="s">
        <v>155</v>
      </c>
      <c r="BF16" s="3">
        <v>4505558.88</v>
      </c>
      <c r="BG16" s="4" t="str">
        <f t="shared" si="18"/>
        <v>2.2.1</v>
      </c>
      <c r="BH16" s="5">
        <f t="shared" si="19"/>
        <v>4505558.88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107</v>
      </c>
      <c r="C17" s="7" t="s">
        <v>108</v>
      </c>
      <c r="D17" s="7">
        <v>21250</v>
      </c>
      <c r="E17" s="4" t="str">
        <f t="shared" si="1"/>
        <v>2.2.3</v>
      </c>
      <c r="F17" s="5">
        <f t="shared" si="2"/>
        <v>21250</v>
      </c>
      <c r="G17" s="3"/>
      <c r="H17" s="7" t="s">
        <v>168</v>
      </c>
      <c r="I17" s="7" t="s">
        <v>169</v>
      </c>
      <c r="J17" s="7">
        <v>0</v>
      </c>
      <c r="K17" s="4" t="str">
        <f t="shared" si="3"/>
        <v>2.2.6</v>
      </c>
      <c r="L17" s="5">
        <f t="shared" si="4"/>
        <v>0</v>
      </c>
      <c r="M17" s="3"/>
      <c r="N17" s="7" t="s">
        <v>140</v>
      </c>
      <c r="O17" s="7" t="s">
        <v>141</v>
      </c>
      <c r="P17" s="7">
        <v>27770</v>
      </c>
      <c r="Q17" s="4" t="str">
        <f t="shared" si="5"/>
        <v>2.2.2</v>
      </c>
      <c r="R17" s="5">
        <f t="shared" si="6"/>
        <v>27770</v>
      </c>
      <c r="S17" s="3"/>
      <c r="T17" s="7" t="s">
        <v>140</v>
      </c>
      <c r="U17" s="7" t="s">
        <v>141</v>
      </c>
      <c r="V17" s="7">
        <v>72000</v>
      </c>
      <c r="W17" s="4" t="str">
        <f t="shared" si="7"/>
        <v>2.2.2</v>
      </c>
      <c r="X17" s="5">
        <f t="shared" si="8"/>
        <v>72000</v>
      </c>
      <c r="Y17" s="3"/>
      <c r="Z17" s="7" t="s">
        <v>107</v>
      </c>
      <c r="AA17" s="7" t="s">
        <v>108</v>
      </c>
      <c r="AB17" s="7">
        <v>40050</v>
      </c>
      <c r="AC17" s="4" t="str">
        <f t="shared" si="9"/>
        <v>2.2.3</v>
      </c>
      <c r="AD17" s="5">
        <f t="shared" si="10"/>
        <v>40050</v>
      </c>
      <c r="AE17" s="3"/>
      <c r="AF17" s="3" t="s">
        <v>140</v>
      </c>
      <c r="AG17" s="3" t="s">
        <v>141</v>
      </c>
      <c r="AH17" s="3">
        <v>53900</v>
      </c>
      <c r="AI17" s="4" t="str">
        <f t="shared" si="11"/>
        <v>2.2.2</v>
      </c>
      <c r="AJ17" s="5">
        <f t="shared" si="12"/>
        <v>53900</v>
      </c>
      <c r="AK17" s="3"/>
      <c r="AL17" s="2" t="s">
        <v>107</v>
      </c>
      <c r="AM17" s="2" t="s">
        <v>108</v>
      </c>
      <c r="AN17" s="67">
        <v>31400</v>
      </c>
      <c r="AO17" s="4" t="str">
        <f t="shared" si="24"/>
        <v>2.2.3</v>
      </c>
      <c r="AP17" s="5">
        <f t="shared" si="13"/>
        <v>31400</v>
      </c>
      <c r="AQ17" s="3"/>
      <c r="AR17" s="3" t="s">
        <v>107</v>
      </c>
      <c r="AS17" s="3" t="s">
        <v>108</v>
      </c>
      <c r="AT17" s="64">
        <v>147200</v>
      </c>
      <c r="AU17" s="4" t="str">
        <f t="shared" si="14"/>
        <v>2.2.3</v>
      </c>
      <c r="AV17" s="5">
        <f t="shared" si="15"/>
        <v>147200</v>
      </c>
      <c r="AW17" s="3"/>
      <c r="AX17" s="3" t="s">
        <v>140</v>
      </c>
      <c r="AY17" s="3" t="s">
        <v>141</v>
      </c>
      <c r="AZ17" s="3">
        <v>7100</v>
      </c>
      <c r="BA17" s="4" t="str">
        <f t="shared" si="16"/>
        <v>2.2.2</v>
      </c>
      <c r="BB17" s="5">
        <f t="shared" si="17"/>
        <v>7100</v>
      </c>
      <c r="BC17" s="3"/>
      <c r="BD17" s="3" t="s">
        <v>140</v>
      </c>
      <c r="BE17" s="3" t="s">
        <v>141</v>
      </c>
      <c r="BF17" s="3">
        <v>40548</v>
      </c>
      <c r="BG17" s="4" t="str">
        <f t="shared" si="18"/>
        <v>2.2.2</v>
      </c>
      <c r="BH17" s="5">
        <f t="shared" si="19"/>
        <v>40548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156</v>
      </c>
      <c r="C18" s="7" t="s">
        <v>157</v>
      </c>
      <c r="D18" s="7">
        <v>140650</v>
      </c>
      <c r="E18" s="4" t="str">
        <f t="shared" si="1"/>
        <v>2.2.5</v>
      </c>
      <c r="F18" s="5">
        <f t="shared" si="2"/>
        <v>140650</v>
      </c>
      <c r="G18" s="3"/>
      <c r="H18" s="7" t="s">
        <v>109</v>
      </c>
      <c r="I18" s="7" t="s">
        <v>110</v>
      </c>
      <c r="J18" s="7">
        <v>38035.57</v>
      </c>
      <c r="K18" s="4" t="str">
        <f t="shared" si="3"/>
        <v>2.2.7</v>
      </c>
      <c r="L18" s="5">
        <f t="shared" si="4"/>
        <v>38035.57</v>
      </c>
      <c r="M18" s="3"/>
      <c r="N18" s="7" t="s">
        <v>107</v>
      </c>
      <c r="O18" s="7" t="s">
        <v>108</v>
      </c>
      <c r="P18" s="7">
        <v>195505</v>
      </c>
      <c r="Q18" s="4" t="str">
        <f t="shared" si="5"/>
        <v>2.2.3</v>
      </c>
      <c r="R18" s="5">
        <f t="shared" si="6"/>
        <v>195505</v>
      </c>
      <c r="S18" s="3"/>
      <c r="T18" s="7" t="s">
        <v>107</v>
      </c>
      <c r="U18" s="7" t="s">
        <v>108</v>
      </c>
      <c r="V18" s="7">
        <v>126850</v>
      </c>
      <c r="W18" s="4" t="str">
        <f t="shared" si="7"/>
        <v>2.2.3</v>
      </c>
      <c r="X18" s="5">
        <f t="shared" si="8"/>
        <v>126850</v>
      </c>
      <c r="Y18" s="3"/>
      <c r="Z18" s="7" t="s">
        <v>156</v>
      </c>
      <c r="AA18" s="7" t="s">
        <v>157</v>
      </c>
      <c r="AB18" s="7">
        <v>15225</v>
      </c>
      <c r="AC18" s="4" t="str">
        <f t="shared" si="9"/>
        <v>2.2.5</v>
      </c>
      <c r="AD18" s="5">
        <f t="shared" si="10"/>
        <v>15225</v>
      </c>
      <c r="AE18" s="3"/>
      <c r="AF18" s="3" t="s">
        <v>107</v>
      </c>
      <c r="AG18" s="3" t="s">
        <v>108</v>
      </c>
      <c r="AH18" s="3">
        <v>101350</v>
      </c>
      <c r="AI18" s="4" t="str">
        <f t="shared" si="11"/>
        <v>2.2.3</v>
      </c>
      <c r="AJ18" s="5">
        <f t="shared" si="12"/>
        <v>101350</v>
      </c>
      <c r="AK18" s="3"/>
      <c r="AL18" s="2" t="s">
        <v>192</v>
      </c>
      <c r="AM18" s="2" t="s">
        <v>193</v>
      </c>
      <c r="AN18" s="67">
        <v>84000</v>
      </c>
      <c r="AO18" s="4" t="str">
        <f t="shared" si="24"/>
        <v>2.2.5</v>
      </c>
      <c r="AP18" s="5">
        <f t="shared" si="13"/>
        <v>84000</v>
      </c>
      <c r="AQ18" s="3"/>
      <c r="AR18" s="3" t="s">
        <v>192</v>
      </c>
      <c r="AS18" s="3" t="s">
        <v>193</v>
      </c>
      <c r="AT18" s="64">
        <v>36000</v>
      </c>
      <c r="AU18" s="4" t="str">
        <f t="shared" si="14"/>
        <v>2.2.5</v>
      </c>
      <c r="AV18" s="5">
        <f t="shared" si="15"/>
        <v>36000</v>
      </c>
      <c r="AW18" s="3"/>
      <c r="AX18" s="3" t="s">
        <v>107</v>
      </c>
      <c r="AY18" s="3" t="s">
        <v>108</v>
      </c>
      <c r="AZ18" s="3">
        <v>16000</v>
      </c>
      <c r="BA18" s="4" t="str">
        <f t="shared" si="16"/>
        <v>2.2.3</v>
      </c>
      <c r="BB18" s="5">
        <f t="shared" si="17"/>
        <v>16000</v>
      </c>
      <c r="BC18" s="3"/>
      <c r="BD18" s="3" t="s">
        <v>107</v>
      </c>
      <c r="BE18" s="3" t="s">
        <v>108</v>
      </c>
      <c r="BF18" s="3">
        <v>80950</v>
      </c>
      <c r="BG18" s="4" t="str">
        <f t="shared" si="18"/>
        <v>2.2.3</v>
      </c>
      <c r="BH18" s="5">
        <f t="shared" si="19"/>
        <v>80950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109</v>
      </c>
      <c r="C19" s="7" t="s">
        <v>110</v>
      </c>
      <c r="D19" s="7">
        <v>345906.57</v>
      </c>
      <c r="E19" s="4" t="str">
        <f t="shared" si="1"/>
        <v>2.2.7</v>
      </c>
      <c r="F19" s="5">
        <f t="shared" si="2"/>
        <v>345906.57</v>
      </c>
      <c r="G19" s="3"/>
      <c r="H19" s="7" t="s">
        <v>111</v>
      </c>
      <c r="I19" s="7" t="s">
        <v>112</v>
      </c>
      <c r="J19" s="7">
        <v>155317.79999999999</v>
      </c>
      <c r="K19" s="4" t="str">
        <f t="shared" si="3"/>
        <v>2.2.7</v>
      </c>
      <c r="L19" s="5">
        <f t="shared" si="4"/>
        <v>155317.79999999999</v>
      </c>
      <c r="M19" s="3"/>
      <c r="N19" s="7" t="s">
        <v>182</v>
      </c>
      <c r="O19" s="7" t="s">
        <v>183</v>
      </c>
      <c r="P19" s="7">
        <v>136090</v>
      </c>
      <c r="Q19" s="4" t="str">
        <f t="shared" si="5"/>
        <v>2.2.4</v>
      </c>
      <c r="R19" s="5">
        <f t="shared" si="6"/>
        <v>136090</v>
      </c>
      <c r="S19" s="3"/>
      <c r="T19" s="7" t="s">
        <v>190</v>
      </c>
      <c r="U19" s="7" t="s">
        <v>191</v>
      </c>
      <c r="V19" s="7">
        <v>580551.67000000004</v>
      </c>
      <c r="W19" s="4" t="str">
        <f t="shared" si="7"/>
        <v>2.2.5</v>
      </c>
      <c r="X19" s="5">
        <f t="shared" si="8"/>
        <v>580551.67000000004</v>
      </c>
      <c r="Y19" s="3"/>
      <c r="Z19" s="7" t="s">
        <v>168</v>
      </c>
      <c r="AA19" s="7" t="s">
        <v>169</v>
      </c>
      <c r="AB19" s="7">
        <v>0</v>
      </c>
      <c r="AC19" s="4" t="str">
        <f t="shared" si="9"/>
        <v>2.2.6</v>
      </c>
      <c r="AD19" s="5">
        <f t="shared" si="10"/>
        <v>0</v>
      </c>
      <c r="AE19" s="3"/>
      <c r="AF19" s="3" t="s">
        <v>168</v>
      </c>
      <c r="AG19" s="3" t="s">
        <v>169</v>
      </c>
      <c r="AH19" s="3">
        <v>0</v>
      </c>
      <c r="AI19" s="4" t="str">
        <f t="shared" si="11"/>
        <v>2.2.6</v>
      </c>
      <c r="AJ19" s="5">
        <f t="shared" si="12"/>
        <v>0</v>
      </c>
      <c r="AK19" s="3"/>
      <c r="AL19" s="2" t="s">
        <v>168</v>
      </c>
      <c r="AM19" s="2" t="s">
        <v>169</v>
      </c>
      <c r="AN19" s="67">
        <v>0</v>
      </c>
      <c r="AO19" s="4" t="str">
        <f t="shared" si="24"/>
        <v>2.2.6</v>
      </c>
      <c r="AP19" s="5">
        <f t="shared" si="13"/>
        <v>0</v>
      </c>
      <c r="AQ19" s="3"/>
      <c r="AR19" s="3" t="s">
        <v>168</v>
      </c>
      <c r="AS19" s="3" t="s">
        <v>169</v>
      </c>
      <c r="AT19" s="64">
        <v>0</v>
      </c>
      <c r="AU19" s="4" t="str">
        <f t="shared" si="14"/>
        <v>2.2.6</v>
      </c>
      <c r="AV19" s="5">
        <f t="shared" si="15"/>
        <v>0</v>
      </c>
      <c r="AW19" s="3"/>
      <c r="AX19" s="3" t="s">
        <v>190</v>
      </c>
      <c r="AY19" s="3" t="s">
        <v>191</v>
      </c>
      <c r="AZ19" s="3">
        <v>264500.03000000003</v>
      </c>
      <c r="BA19" s="4" t="str">
        <f t="shared" si="16"/>
        <v>2.2.5</v>
      </c>
      <c r="BB19" s="5">
        <f t="shared" si="17"/>
        <v>264500.03000000003</v>
      </c>
      <c r="BC19" s="3"/>
      <c r="BD19" s="3" t="s">
        <v>190</v>
      </c>
      <c r="BE19" s="3" t="s">
        <v>191</v>
      </c>
      <c r="BF19" s="3">
        <v>714299.85</v>
      </c>
      <c r="BG19" s="4" t="str">
        <f t="shared" si="18"/>
        <v>2.2.5</v>
      </c>
      <c r="BH19" s="5">
        <f t="shared" si="19"/>
        <v>714299.85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111</v>
      </c>
      <c r="C20" s="7" t="s">
        <v>112</v>
      </c>
      <c r="D20" s="7">
        <v>38389.83</v>
      </c>
      <c r="E20" s="4" t="str">
        <f t="shared" si="1"/>
        <v>2.2.7</v>
      </c>
      <c r="F20" s="5">
        <f t="shared" si="2"/>
        <v>38389.83</v>
      </c>
      <c r="G20" s="3"/>
      <c r="H20" s="7" t="s">
        <v>170</v>
      </c>
      <c r="I20" s="7" t="s">
        <v>171</v>
      </c>
      <c r="J20" s="7">
        <v>10305</v>
      </c>
      <c r="K20" s="4" t="str">
        <f t="shared" si="3"/>
        <v>2.2.8</v>
      </c>
      <c r="L20" s="5">
        <f t="shared" si="4"/>
        <v>10305</v>
      </c>
      <c r="M20" s="3"/>
      <c r="N20" s="7" t="s">
        <v>156</v>
      </c>
      <c r="O20" s="7" t="s">
        <v>157</v>
      </c>
      <c r="P20" s="7">
        <v>395050</v>
      </c>
      <c r="Q20" s="4" t="str">
        <f t="shared" si="5"/>
        <v>2.2.5</v>
      </c>
      <c r="R20" s="5">
        <f t="shared" si="6"/>
        <v>395050</v>
      </c>
      <c r="S20" s="3"/>
      <c r="T20" s="7" t="s">
        <v>192</v>
      </c>
      <c r="U20" s="7" t="s">
        <v>193</v>
      </c>
      <c r="V20" s="7">
        <v>48000</v>
      </c>
      <c r="W20" s="4" t="str">
        <f t="shared" si="7"/>
        <v>2.2.5</v>
      </c>
      <c r="X20" s="5">
        <f t="shared" si="8"/>
        <v>48000</v>
      </c>
      <c r="Y20" s="3"/>
      <c r="Z20" s="7" t="s">
        <v>194</v>
      </c>
      <c r="AA20" s="7" t="s">
        <v>195</v>
      </c>
      <c r="AB20" s="7">
        <v>36368.82</v>
      </c>
      <c r="AC20" s="4" t="str">
        <f t="shared" si="9"/>
        <v>2.2.7</v>
      </c>
      <c r="AD20" s="5">
        <f t="shared" si="10"/>
        <v>36368.82</v>
      </c>
      <c r="AE20" s="3"/>
      <c r="AF20" s="3" t="s">
        <v>109</v>
      </c>
      <c r="AG20" s="3" t="s">
        <v>110</v>
      </c>
      <c r="AH20" s="3">
        <v>1126483.78</v>
      </c>
      <c r="AI20" s="4" t="str">
        <f t="shared" si="11"/>
        <v>2.2.7</v>
      </c>
      <c r="AJ20" s="5">
        <f t="shared" si="12"/>
        <v>1126483.78</v>
      </c>
      <c r="AK20" s="3"/>
      <c r="AL20" s="2" t="s">
        <v>208</v>
      </c>
      <c r="AM20" s="2" t="s">
        <v>209</v>
      </c>
      <c r="AN20" s="67">
        <v>45048.24</v>
      </c>
      <c r="AO20" s="4" t="str">
        <f t="shared" si="24"/>
        <v>2.2.6</v>
      </c>
      <c r="AP20" s="5">
        <f t="shared" si="13"/>
        <v>45048.24</v>
      </c>
      <c r="AQ20" s="3"/>
      <c r="AR20" s="3" t="s">
        <v>194</v>
      </c>
      <c r="AS20" s="3" t="s">
        <v>195</v>
      </c>
      <c r="AT20" s="64">
        <v>57500</v>
      </c>
      <c r="AU20" s="4" t="str">
        <f t="shared" si="14"/>
        <v>2.2.7</v>
      </c>
      <c r="AV20" s="5">
        <f t="shared" si="15"/>
        <v>57500</v>
      </c>
      <c r="AW20" s="3"/>
      <c r="AX20" s="3" t="s">
        <v>168</v>
      </c>
      <c r="AY20" s="3" t="s">
        <v>169</v>
      </c>
      <c r="AZ20" s="3">
        <v>24766.260000000002</v>
      </c>
      <c r="BA20" s="4" t="str">
        <f t="shared" si="16"/>
        <v>2.2.6</v>
      </c>
      <c r="BB20" s="5">
        <f t="shared" si="17"/>
        <v>24766.260000000002</v>
      </c>
      <c r="BC20" s="3"/>
      <c r="BD20" s="3" t="s">
        <v>192</v>
      </c>
      <c r="BE20" s="3" t="s">
        <v>193</v>
      </c>
      <c r="BF20" s="3">
        <v>34335</v>
      </c>
      <c r="BG20" s="4" t="str">
        <f t="shared" si="18"/>
        <v>2.2.5</v>
      </c>
      <c r="BH20" s="5">
        <f t="shared" si="19"/>
        <v>34335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113</v>
      </c>
      <c r="C21" s="7" t="s">
        <v>114</v>
      </c>
      <c r="D21" s="7">
        <v>110171.14</v>
      </c>
      <c r="E21" s="4" t="str">
        <f t="shared" si="1"/>
        <v>2.2.8</v>
      </c>
      <c r="F21" s="5">
        <f t="shared" si="2"/>
        <v>110171.14</v>
      </c>
      <c r="G21" s="3"/>
      <c r="H21" s="7" t="s">
        <v>113</v>
      </c>
      <c r="I21" s="7" t="s">
        <v>114</v>
      </c>
      <c r="J21" s="7">
        <v>73671.850000000006</v>
      </c>
      <c r="K21" s="4" t="str">
        <f t="shared" si="3"/>
        <v>2.2.8</v>
      </c>
      <c r="L21" s="5">
        <f t="shared" si="4"/>
        <v>73671.850000000006</v>
      </c>
      <c r="M21" s="3"/>
      <c r="N21" s="7" t="s">
        <v>168</v>
      </c>
      <c r="O21" s="7" t="s">
        <v>169</v>
      </c>
      <c r="P21" s="7">
        <v>0</v>
      </c>
      <c r="Q21" s="4" t="str">
        <f t="shared" si="5"/>
        <v>2.2.6</v>
      </c>
      <c r="R21" s="5">
        <f t="shared" si="6"/>
        <v>0</v>
      </c>
      <c r="S21" s="3"/>
      <c r="T21" s="7" t="s">
        <v>156</v>
      </c>
      <c r="U21" s="7" t="s">
        <v>157</v>
      </c>
      <c r="V21" s="7">
        <v>298700</v>
      </c>
      <c r="W21" s="4" t="str">
        <f t="shared" si="7"/>
        <v>2.2.5</v>
      </c>
      <c r="X21" s="5">
        <f t="shared" si="8"/>
        <v>298700</v>
      </c>
      <c r="Y21" s="3"/>
      <c r="Z21" s="7" t="s">
        <v>109</v>
      </c>
      <c r="AA21" s="7" t="s">
        <v>110</v>
      </c>
      <c r="AB21" s="7">
        <v>17640</v>
      </c>
      <c r="AC21" s="4" t="str">
        <f t="shared" si="9"/>
        <v>2.2.7</v>
      </c>
      <c r="AD21" s="5">
        <f t="shared" si="10"/>
        <v>17640</v>
      </c>
      <c r="AE21" s="3"/>
      <c r="AF21" s="3" t="s">
        <v>204</v>
      </c>
      <c r="AG21" s="3" t="s">
        <v>205</v>
      </c>
      <c r="AH21" s="3">
        <v>4750</v>
      </c>
      <c r="AI21" s="4" t="str">
        <f t="shared" si="11"/>
        <v>2.2.7</v>
      </c>
      <c r="AJ21" s="5">
        <f t="shared" si="12"/>
        <v>4750</v>
      </c>
      <c r="AK21" s="3"/>
      <c r="AL21" s="2" t="s">
        <v>109</v>
      </c>
      <c r="AM21" s="2" t="s">
        <v>110</v>
      </c>
      <c r="AN21" s="67">
        <v>157475.49</v>
      </c>
      <c r="AO21" s="4" t="str">
        <f t="shared" si="24"/>
        <v>2.2.7</v>
      </c>
      <c r="AP21" s="5">
        <f t="shared" si="13"/>
        <v>157475.49</v>
      </c>
      <c r="AQ21" s="3"/>
      <c r="AR21" s="3" t="s">
        <v>109</v>
      </c>
      <c r="AS21" s="3" t="s">
        <v>110</v>
      </c>
      <c r="AT21" s="64">
        <v>679677.3</v>
      </c>
      <c r="AU21" s="4" t="str">
        <f t="shared" si="14"/>
        <v>2.2.7</v>
      </c>
      <c r="AV21" s="5">
        <f t="shared" si="15"/>
        <v>679677.3</v>
      </c>
      <c r="AW21" s="3"/>
      <c r="AX21" s="3" t="s">
        <v>109</v>
      </c>
      <c r="AY21" s="3" t="s">
        <v>110</v>
      </c>
      <c r="AZ21" s="3">
        <v>1075408</v>
      </c>
      <c r="BA21" s="4" t="str">
        <f t="shared" si="16"/>
        <v>2.2.7</v>
      </c>
      <c r="BB21" s="5">
        <f t="shared" si="17"/>
        <v>1075408</v>
      </c>
      <c r="BC21" s="3"/>
      <c r="BD21" s="3" t="s">
        <v>168</v>
      </c>
      <c r="BE21" s="3" t="s">
        <v>169</v>
      </c>
      <c r="BF21" s="3">
        <v>388178.33</v>
      </c>
      <c r="BG21" s="4" t="str">
        <f t="shared" si="18"/>
        <v>2.2.6</v>
      </c>
      <c r="BH21" s="5">
        <f t="shared" si="19"/>
        <v>388178.33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115</v>
      </c>
      <c r="C22" s="7" t="s">
        <v>116</v>
      </c>
      <c r="D22" s="7">
        <v>1070</v>
      </c>
      <c r="E22" s="4" t="str">
        <f t="shared" si="1"/>
        <v>2.2.8</v>
      </c>
      <c r="F22" s="5">
        <f t="shared" si="2"/>
        <v>1070</v>
      </c>
      <c r="G22" s="3"/>
      <c r="H22" s="7" t="s">
        <v>117</v>
      </c>
      <c r="I22" s="7" t="s">
        <v>118</v>
      </c>
      <c r="J22" s="7">
        <v>3489</v>
      </c>
      <c r="K22" s="4" t="str">
        <f t="shared" si="3"/>
        <v>2.2.8</v>
      </c>
      <c r="L22" s="5">
        <f t="shared" si="4"/>
        <v>3489</v>
      </c>
      <c r="M22" s="3"/>
      <c r="N22" s="7" t="s">
        <v>109</v>
      </c>
      <c r="O22" s="7" t="s">
        <v>110</v>
      </c>
      <c r="P22" s="7">
        <v>133666.86000000004</v>
      </c>
      <c r="Q22" s="4" t="str">
        <f t="shared" si="5"/>
        <v>2.2.7</v>
      </c>
      <c r="R22" s="5">
        <f t="shared" si="6"/>
        <v>133666.86000000004</v>
      </c>
      <c r="S22" s="3"/>
      <c r="T22" s="7" t="s">
        <v>168</v>
      </c>
      <c r="U22" s="7" t="s">
        <v>169</v>
      </c>
      <c r="V22" s="7">
        <v>0</v>
      </c>
      <c r="W22" s="4" t="str">
        <f t="shared" si="7"/>
        <v>2.2.6</v>
      </c>
      <c r="X22" s="5">
        <f t="shared" si="8"/>
        <v>0</v>
      </c>
      <c r="Y22" s="3"/>
      <c r="Z22" s="7" t="s">
        <v>200</v>
      </c>
      <c r="AA22" s="7" t="s">
        <v>201</v>
      </c>
      <c r="AB22" s="7">
        <v>600</v>
      </c>
      <c r="AC22" s="4" t="str">
        <f t="shared" si="9"/>
        <v>2.2.7</v>
      </c>
      <c r="AD22" s="5">
        <f t="shared" si="10"/>
        <v>600</v>
      </c>
      <c r="AE22" s="3"/>
      <c r="AF22" s="3" t="s">
        <v>111</v>
      </c>
      <c r="AG22" s="3" t="s">
        <v>112</v>
      </c>
      <c r="AH22" s="3">
        <v>62394.06</v>
      </c>
      <c r="AI22" s="4" t="str">
        <f t="shared" si="11"/>
        <v>2.2.7</v>
      </c>
      <c r="AJ22" s="5">
        <f t="shared" si="12"/>
        <v>62394.06</v>
      </c>
      <c r="AK22" s="3"/>
      <c r="AL22" s="2" t="s">
        <v>204</v>
      </c>
      <c r="AM22" s="2" t="s">
        <v>205</v>
      </c>
      <c r="AN22" s="67">
        <v>323237</v>
      </c>
      <c r="AO22" s="4" t="str">
        <f t="shared" si="24"/>
        <v>2.2.7</v>
      </c>
      <c r="AP22" s="5">
        <f t="shared" si="13"/>
        <v>323237</v>
      </c>
      <c r="AQ22" s="3"/>
      <c r="AR22" s="3" t="s">
        <v>111</v>
      </c>
      <c r="AS22" s="3" t="s">
        <v>112</v>
      </c>
      <c r="AT22" s="64">
        <v>56408.73</v>
      </c>
      <c r="AU22" s="4" t="str">
        <f t="shared" si="14"/>
        <v>2.2.7</v>
      </c>
      <c r="AV22" s="5">
        <f t="shared" si="15"/>
        <v>56408.73</v>
      </c>
      <c r="AW22" s="3"/>
      <c r="AX22" s="3" t="s">
        <v>200</v>
      </c>
      <c r="AY22" s="3" t="s">
        <v>201</v>
      </c>
      <c r="AZ22" s="3">
        <v>1250</v>
      </c>
      <c r="BA22" s="4" t="str">
        <f t="shared" si="16"/>
        <v>2.2.7</v>
      </c>
      <c r="BB22" s="5">
        <f t="shared" si="17"/>
        <v>1250</v>
      </c>
      <c r="BC22" s="3"/>
      <c r="BD22" s="3" t="s">
        <v>109</v>
      </c>
      <c r="BE22" s="3" t="s">
        <v>110</v>
      </c>
      <c r="BF22" s="3">
        <v>8000</v>
      </c>
      <c r="BG22" s="4" t="str">
        <f t="shared" si="18"/>
        <v>2.2.7</v>
      </c>
      <c r="BH22" s="5">
        <f t="shared" si="19"/>
        <v>8000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117</v>
      </c>
      <c r="C23" s="7" t="s">
        <v>118</v>
      </c>
      <c r="D23" s="7">
        <v>2119.75</v>
      </c>
      <c r="E23" s="4" t="str">
        <f t="shared" si="1"/>
        <v>2.2.8</v>
      </c>
      <c r="F23" s="5">
        <f t="shared" si="2"/>
        <v>2119.75</v>
      </c>
      <c r="G23" s="3"/>
      <c r="H23" s="7" t="s">
        <v>172</v>
      </c>
      <c r="I23" s="7" t="s">
        <v>173</v>
      </c>
      <c r="J23" s="7">
        <v>5000</v>
      </c>
      <c r="K23" s="4" t="str">
        <f t="shared" si="3"/>
        <v>2.2.8</v>
      </c>
      <c r="L23" s="5">
        <f t="shared" si="4"/>
        <v>5000</v>
      </c>
      <c r="M23" s="3"/>
      <c r="N23" s="7" t="s">
        <v>111</v>
      </c>
      <c r="O23" s="7" t="s">
        <v>112</v>
      </c>
      <c r="P23" s="7">
        <v>41692.03</v>
      </c>
      <c r="Q23" s="4" t="str">
        <f t="shared" si="5"/>
        <v>2.2.7</v>
      </c>
      <c r="R23" s="5">
        <f t="shared" si="6"/>
        <v>41692.03</v>
      </c>
      <c r="S23" s="3"/>
      <c r="T23" s="7" t="s">
        <v>194</v>
      </c>
      <c r="U23" s="7" t="s">
        <v>195</v>
      </c>
      <c r="V23" s="7">
        <v>3180</v>
      </c>
      <c r="W23" s="4" t="str">
        <f t="shared" si="7"/>
        <v>2.2.7</v>
      </c>
      <c r="X23" s="5">
        <f t="shared" si="8"/>
        <v>3180</v>
      </c>
      <c r="Y23" s="3"/>
      <c r="Z23" s="7" t="s">
        <v>111</v>
      </c>
      <c r="AA23" s="7" t="s">
        <v>112</v>
      </c>
      <c r="AB23" s="7">
        <v>74224.58</v>
      </c>
      <c r="AC23" s="4" t="str">
        <f t="shared" si="9"/>
        <v>2.2.7</v>
      </c>
      <c r="AD23" s="5">
        <f t="shared" si="10"/>
        <v>74224.58</v>
      </c>
      <c r="AE23" s="3"/>
      <c r="AF23" s="3" t="s">
        <v>113</v>
      </c>
      <c r="AG23" s="3" t="s">
        <v>114</v>
      </c>
      <c r="AH23" s="3">
        <v>66303.95</v>
      </c>
      <c r="AI23" s="4" t="str">
        <f t="shared" si="11"/>
        <v>2.2.8</v>
      </c>
      <c r="AJ23" s="5">
        <f t="shared" si="12"/>
        <v>66303.95</v>
      </c>
      <c r="AK23" s="3"/>
      <c r="AL23" s="2" t="s">
        <v>111</v>
      </c>
      <c r="AM23" s="2" t="s">
        <v>112</v>
      </c>
      <c r="AN23" s="67">
        <v>65389.83</v>
      </c>
      <c r="AO23" s="4" t="str">
        <f t="shared" si="24"/>
        <v>2.2.7</v>
      </c>
      <c r="AP23" s="5">
        <f t="shared" si="13"/>
        <v>65389.83</v>
      </c>
      <c r="AQ23" s="3"/>
      <c r="AR23" s="3" t="s">
        <v>113</v>
      </c>
      <c r="AS23" s="3" t="s">
        <v>114</v>
      </c>
      <c r="AT23" s="64">
        <v>65700.479999999996</v>
      </c>
      <c r="AU23" s="4" t="str">
        <f t="shared" si="14"/>
        <v>2.2.8</v>
      </c>
      <c r="AV23" s="5">
        <f t="shared" si="15"/>
        <v>65700.479999999996</v>
      </c>
      <c r="AW23" s="3"/>
      <c r="AX23" s="3" t="s">
        <v>111</v>
      </c>
      <c r="AY23" s="3" t="s">
        <v>112</v>
      </c>
      <c r="AZ23" s="3">
        <v>294262.71999999997</v>
      </c>
      <c r="BA23" s="4" t="str">
        <f t="shared" si="16"/>
        <v>2.2.7</v>
      </c>
      <c r="BB23" s="5">
        <f t="shared" si="17"/>
        <v>294262.71999999997</v>
      </c>
      <c r="BC23" s="3"/>
      <c r="BD23" s="3" t="s">
        <v>204</v>
      </c>
      <c r="BE23" s="3" t="s">
        <v>205</v>
      </c>
      <c r="BF23" s="3">
        <v>466893.80000000005</v>
      </c>
      <c r="BG23" s="4" t="str">
        <f t="shared" si="18"/>
        <v>2.2.7</v>
      </c>
      <c r="BH23" s="5">
        <f t="shared" si="19"/>
        <v>466893.80000000005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119</v>
      </c>
      <c r="C24" s="7" t="s">
        <v>120</v>
      </c>
      <c r="D24" s="7">
        <v>9000</v>
      </c>
      <c r="E24" s="4" t="str">
        <f t="shared" si="1"/>
        <v>2.2.8</v>
      </c>
      <c r="F24" s="5">
        <f t="shared" si="2"/>
        <v>9000</v>
      </c>
      <c r="G24" s="3"/>
      <c r="H24" s="7" t="s">
        <v>119</v>
      </c>
      <c r="I24" s="7" t="s">
        <v>120</v>
      </c>
      <c r="J24" s="7">
        <v>1129000</v>
      </c>
      <c r="K24" s="4" t="str">
        <f t="shared" si="3"/>
        <v>2.2.8</v>
      </c>
      <c r="L24" s="5">
        <f t="shared" si="4"/>
        <v>1129000</v>
      </c>
      <c r="M24" s="3"/>
      <c r="N24" s="7" t="s">
        <v>170</v>
      </c>
      <c r="O24" s="7" t="s">
        <v>171</v>
      </c>
      <c r="P24" s="7">
        <v>1000</v>
      </c>
      <c r="Q24" s="4" t="str">
        <f t="shared" si="5"/>
        <v>2.2.8</v>
      </c>
      <c r="R24" s="5">
        <f t="shared" si="6"/>
        <v>1000</v>
      </c>
      <c r="S24" s="3"/>
      <c r="T24" s="7" t="s">
        <v>109</v>
      </c>
      <c r="U24" s="7" t="s">
        <v>110</v>
      </c>
      <c r="V24" s="7">
        <v>7545</v>
      </c>
      <c r="W24" s="4" t="str">
        <f t="shared" si="7"/>
        <v>2.2.7</v>
      </c>
      <c r="X24" s="5">
        <f t="shared" si="8"/>
        <v>7545</v>
      </c>
      <c r="Y24" s="3"/>
      <c r="Z24" s="7" t="s">
        <v>113</v>
      </c>
      <c r="AA24" s="7" t="s">
        <v>114</v>
      </c>
      <c r="AB24" s="7">
        <v>50644.15</v>
      </c>
      <c r="AC24" s="4" t="str">
        <f t="shared" si="9"/>
        <v>2.2.8</v>
      </c>
      <c r="AD24" s="5">
        <f t="shared" si="10"/>
        <v>50644.15</v>
      </c>
      <c r="AE24" s="3"/>
      <c r="AF24" s="3" t="s">
        <v>115</v>
      </c>
      <c r="AG24" s="3" t="s">
        <v>116</v>
      </c>
      <c r="AH24" s="3">
        <v>905</v>
      </c>
      <c r="AI24" s="4" t="str">
        <f t="shared" si="11"/>
        <v>2.2.8</v>
      </c>
      <c r="AJ24" s="5">
        <f t="shared" si="12"/>
        <v>905</v>
      </c>
      <c r="AK24" s="3"/>
      <c r="AL24" s="2" t="s">
        <v>113</v>
      </c>
      <c r="AM24" s="2" t="s">
        <v>114</v>
      </c>
      <c r="AN24" s="67">
        <v>61891.54</v>
      </c>
      <c r="AO24" s="4" t="str">
        <f t="shared" si="24"/>
        <v>2.2.8</v>
      </c>
      <c r="AP24" s="5">
        <f t="shared" si="13"/>
        <v>61891.54</v>
      </c>
      <c r="AQ24" s="3"/>
      <c r="AR24" s="3" t="s">
        <v>115</v>
      </c>
      <c r="AS24" s="3" t="s">
        <v>116</v>
      </c>
      <c r="AT24" s="64">
        <v>5325</v>
      </c>
      <c r="AU24" s="4" t="str">
        <f t="shared" si="14"/>
        <v>2.2.8</v>
      </c>
      <c r="AV24" s="5">
        <f t="shared" si="15"/>
        <v>5325</v>
      </c>
      <c r="AW24" s="3"/>
      <c r="AX24" s="3" t="s">
        <v>170</v>
      </c>
      <c r="AY24" s="3" t="s">
        <v>171</v>
      </c>
      <c r="AZ24" s="3">
        <v>1026</v>
      </c>
      <c r="BA24" s="4" t="str">
        <f t="shared" si="16"/>
        <v>2.2.8</v>
      </c>
      <c r="BB24" s="5">
        <f t="shared" si="17"/>
        <v>1026</v>
      </c>
      <c r="BC24" s="3"/>
      <c r="BD24" s="3" t="s">
        <v>111</v>
      </c>
      <c r="BE24" s="3" t="s">
        <v>112</v>
      </c>
      <c r="BF24" s="3">
        <v>76461.899999999994</v>
      </c>
      <c r="BG24" s="4" t="str">
        <f t="shared" si="18"/>
        <v>2.2.7</v>
      </c>
      <c r="BH24" s="5">
        <f t="shared" si="19"/>
        <v>76461.899999999994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121</v>
      </c>
      <c r="C25" s="7" t="s">
        <v>122</v>
      </c>
      <c r="D25" s="7">
        <v>1100104.28</v>
      </c>
      <c r="E25" s="4" t="str">
        <f t="shared" si="1"/>
        <v>2.2.8</v>
      </c>
      <c r="F25" s="5">
        <f t="shared" si="2"/>
        <v>1100104.28</v>
      </c>
      <c r="G25" s="3"/>
      <c r="H25" s="7" t="s">
        <v>121</v>
      </c>
      <c r="I25" s="7" t="s">
        <v>122</v>
      </c>
      <c r="J25" s="7">
        <v>1136016.3999999999</v>
      </c>
      <c r="K25" s="4" t="str">
        <f t="shared" si="3"/>
        <v>2.2.8</v>
      </c>
      <c r="L25" s="5">
        <f t="shared" si="4"/>
        <v>1136016.3999999999</v>
      </c>
      <c r="M25" s="3"/>
      <c r="N25" s="7" t="s">
        <v>113</v>
      </c>
      <c r="O25" s="7" t="s">
        <v>114</v>
      </c>
      <c r="P25" s="7">
        <v>58511.360000000001</v>
      </c>
      <c r="Q25" s="4" t="str">
        <f t="shared" si="5"/>
        <v>2.2.8</v>
      </c>
      <c r="R25" s="5">
        <f t="shared" si="6"/>
        <v>58511.360000000001</v>
      </c>
      <c r="S25" s="3"/>
      <c r="T25" s="7" t="s">
        <v>111</v>
      </c>
      <c r="U25" s="7" t="s">
        <v>112</v>
      </c>
      <c r="V25" s="7">
        <v>48716.1</v>
      </c>
      <c r="W25" s="4" t="str">
        <f t="shared" si="7"/>
        <v>2.2.7</v>
      </c>
      <c r="X25" s="5">
        <f t="shared" si="8"/>
        <v>48716.1</v>
      </c>
      <c r="Y25" s="3"/>
      <c r="Z25" s="7" t="s">
        <v>117</v>
      </c>
      <c r="AA25" s="7" t="s">
        <v>118</v>
      </c>
      <c r="AB25" s="7">
        <v>1626.85</v>
      </c>
      <c r="AC25" s="4" t="str">
        <f t="shared" si="9"/>
        <v>2.2.8</v>
      </c>
      <c r="AD25" s="5">
        <f t="shared" si="10"/>
        <v>1626.85</v>
      </c>
      <c r="AE25" s="3"/>
      <c r="AF25" s="3" t="s">
        <v>117</v>
      </c>
      <c r="AG25" s="3" t="s">
        <v>118</v>
      </c>
      <c r="AH25" s="3">
        <v>6036.9</v>
      </c>
      <c r="AI25" s="4" t="str">
        <f t="shared" si="11"/>
        <v>2.2.8</v>
      </c>
      <c r="AJ25" s="5">
        <f t="shared" si="12"/>
        <v>6036.9</v>
      </c>
      <c r="AK25" s="3"/>
      <c r="AL25" s="2" t="s">
        <v>210</v>
      </c>
      <c r="AM25" s="2" t="s">
        <v>211</v>
      </c>
      <c r="AN25" s="67">
        <v>6600</v>
      </c>
      <c r="AO25" s="4" t="str">
        <f t="shared" si="24"/>
        <v>2.2.8</v>
      </c>
      <c r="AP25" s="5">
        <f t="shared" si="13"/>
        <v>6600</v>
      </c>
      <c r="AQ25" s="3"/>
      <c r="AR25" s="3" t="s">
        <v>117</v>
      </c>
      <c r="AS25" s="3" t="s">
        <v>118</v>
      </c>
      <c r="AT25" s="64">
        <v>2738.65</v>
      </c>
      <c r="AU25" s="4" t="str">
        <f t="shared" si="14"/>
        <v>2.2.8</v>
      </c>
      <c r="AV25" s="5">
        <f t="shared" si="15"/>
        <v>2738.65</v>
      </c>
      <c r="AW25" s="3"/>
      <c r="AX25" s="3" t="s">
        <v>113</v>
      </c>
      <c r="AY25" s="3" t="s">
        <v>114</v>
      </c>
      <c r="AZ25" s="3">
        <v>56101.29</v>
      </c>
      <c r="BA25" s="4" t="str">
        <f t="shared" si="16"/>
        <v>2.2.8</v>
      </c>
      <c r="BB25" s="5">
        <f t="shared" si="17"/>
        <v>56101.29</v>
      </c>
      <c r="BC25" s="3"/>
      <c r="BD25" s="3" t="s">
        <v>113</v>
      </c>
      <c r="BE25" s="3" t="s">
        <v>114</v>
      </c>
      <c r="BF25" s="3">
        <v>60758.35</v>
      </c>
      <c r="BG25" s="4" t="str">
        <f t="shared" si="18"/>
        <v>2.2.8</v>
      </c>
      <c r="BH25" s="5">
        <f t="shared" si="19"/>
        <v>60758.35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123</v>
      </c>
      <c r="C26" s="7" t="s">
        <v>124</v>
      </c>
      <c r="D26" s="7">
        <v>8714.6</v>
      </c>
      <c r="E26" s="4" t="str">
        <f t="shared" si="1"/>
        <v>2.3.1</v>
      </c>
      <c r="F26" s="5">
        <f t="shared" si="2"/>
        <v>8714.6</v>
      </c>
      <c r="G26" s="3"/>
      <c r="H26" s="7" t="s">
        <v>174</v>
      </c>
      <c r="I26" s="7" t="s">
        <v>175</v>
      </c>
      <c r="J26" s="7">
        <v>15391</v>
      </c>
      <c r="K26" s="4" t="str">
        <f t="shared" si="3"/>
        <v>2.2.9</v>
      </c>
      <c r="L26" s="5">
        <f t="shared" si="4"/>
        <v>15391</v>
      </c>
      <c r="M26" s="3"/>
      <c r="N26" s="7" t="s">
        <v>115</v>
      </c>
      <c r="O26" s="7" t="s">
        <v>116</v>
      </c>
      <c r="P26" s="7">
        <v>710</v>
      </c>
      <c r="Q26" s="4" t="str">
        <f t="shared" si="5"/>
        <v>2.2.8</v>
      </c>
      <c r="R26" s="5">
        <f t="shared" si="6"/>
        <v>710</v>
      </c>
      <c r="S26" s="3"/>
      <c r="T26" s="7" t="s">
        <v>113</v>
      </c>
      <c r="U26" s="7" t="s">
        <v>114</v>
      </c>
      <c r="V26" s="7">
        <v>72920.399999999994</v>
      </c>
      <c r="W26" s="4" t="str">
        <f t="shared" si="7"/>
        <v>2.2.8</v>
      </c>
      <c r="X26" s="5">
        <f t="shared" si="8"/>
        <v>72920.399999999994</v>
      </c>
      <c r="Y26" s="3"/>
      <c r="Z26" s="7" t="s">
        <v>121</v>
      </c>
      <c r="AA26" s="7" t="s">
        <v>122</v>
      </c>
      <c r="AB26" s="7">
        <v>88075</v>
      </c>
      <c r="AC26" s="4" t="str">
        <f t="shared" si="9"/>
        <v>2.2.8</v>
      </c>
      <c r="AD26" s="5">
        <f t="shared" si="10"/>
        <v>88075</v>
      </c>
      <c r="AE26" s="3"/>
      <c r="AF26" s="3" t="s">
        <v>172</v>
      </c>
      <c r="AG26" s="3" t="s">
        <v>173</v>
      </c>
      <c r="AH26" s="3">
        <v>7500</v>
      </c>
      <c r="AI26" s="4" t="str">
        <f t="shared" si="11"/>
        <v>2.2.8</v>
      </c>
      <c r="AJ26" s="5">
        <f t="shared" si="12"/>
        <v>7500</v>
      </c>
      <c r="AK26" s="3"/>
      <c r="AL26" s="2" t="s">
        <v>115</v>
      </c>
      <c r="AM26" s="2" t="s">
        <v>116</v>
      </c>
      <c r="AN26" s="67">
        <v>4956</v>
      </c>
      <c r="AO26" s="4" t="str">
        <f t="shared" si="24"/>
        <v>2.2.8</v>
      </c>
      <c r="AP26" s="5">
        <f t="shared" si="13"/>
        <v>4956</v>
      </c>
      <c r="AQ26" s="3"/>
      <c r="AR26" s="3" t="s">
        <v>119</v>
      </c>
      <c r="AS26" s="3" t="s">
        <v>120</v>
      </c>
      <c r="AT26" s="64">
        <v>11571.43</v>
      </c>
      <c r="AU26" s="4" t="str">
        <f t="shared" si="14"/>
        <v>2.2.8</v>
      </c>
      <c r="AV26" s="5">
        <f t="shared" si="15"/>
        <v>11571.43</v>
      </c>
      <c r="AW26" s="3"/>
      <c r="AX26" s="3" t="s">
        <v>184</v>
      </c>
      <c r="AY26" s="3" t="s">
        <v>185</v>
      </c>
      <c r="AZ26" s="3">
        <v>283550</v>
      </c>
      <c r="BA26" s="4" t="str">
        <f t="shared" si="16"/>
        <v>2.2.8</v>
      </c>
      <c r="BB26" s="5">
        <f t="shared" si="17"/>
        <v>283550</v>
      </c>
      <c r="BC26" s="3"/>
      <c r="BD26" s="3" t="s">
        <v>115</v>
      </c>
      <c r="BE26" s="3" t="s">
        <v>116</v>
      </c>
      <c r="BF26" s="3">
        <v>3640</v>
      </c>
      <c r="BG26" s="4" t="str">
        <f t="shared" si="18"/>
        <v>2.2.8</v>
      </c>
      <c r="BH26" s="5">
        <f t="shared" si="19"/>
        <v>3640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148</v>
      </c>
      <c r="C27" s="7" t="s">
        <v>149</v>
      </c>
      <c r="D27" s="7">
        <v>198120</v>
      </c>
      <c r="E27" s="4" t="str">
        <f t="shared" si="1"/>
        <v>2.3.3</v>
      </c>
      <c r="F27" s="5">
        <f t="shared" si="2"/>
        <v>198120</v>
      </c>
      <c r="G27" s="3"/>
      <c r="H27" s="7" t="s">
        <v>123</v>
      </c>
      <c r="I27" s="7" t="s">
        <v>124</v>
      </c>
      <c r="J27" s="7">
        <v>14981</v>
      </c>
      <c r="K27" s="4" t="str">
        <f t="shared" si="3"/>
        <v>2.3.1</v>
      </c>
      <c r="L27" s="5">
        <f t="shared" si="4"/>
        <v>14981</v>
      </c>
      <c r="M27" s="3"/>
      <c r="N27" s="7" t="s">
        <v>117</v>
      </c>
      <c r="O27" s="7" t="s">
        <v>118</v>
      </c>
      <c r="P27" s="7">
        <v>722.9</v>
      </c>
      <c r="Q27" s="4" t="str">
        <f t="shared" si="5"/>
        <v>2.2.8</v>
      </c>
      <c r="R27" s="5">
        <f t="shared" si="6"/>
        <v>722.9</v>
      </c>
      <c r="S27" s="3"/>
      <c r="T27" s="7" t="s">
        <v>117</v>
      </c>
      <c r="U27" s="7" t="s">
        <v>118</v>
      </c>
      <c r="V27" s="7">
        <v>720.5</v>
      </c>
      <c r="W27" s="4" t="str">
        <f t="shared" si="7"/>
        <v>2.2.8</v>
      </c>
      <c r="X27" s="5">
        <f t="shared" si="8"/>
        <v>720.5</v>
      </c>
      <c r="Y27" s="3"/>
      <c r="Z27" s="7" t="s">
        <v>174</v>
      </c>
      <c r="AA27" s="7" t="s">
        <v>175</v>
      </c>
      <c r="AB27" s="7">
        <v>88807.33</v>
      </c>
      <c r="AC27" s="4" t="str">
        <f t="shared" si="9"/>
        <v>2.2.9</v>
      </c>
      <c r="AD27" s="5">
        <f t="shared" si="10"/>
        <v>88807.33</v>
      </c>
      <c r="AE27" s="3"/>
      <c r="AF27" s="3" t="s">
        <v>119</v>
      </c>
      <c r="AG27" s="3" t="s">
        <v>120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 t="s">
        <v>117</v>
      </c>
      <c r="AM27" s="2" t="s">
        <v>118</v>
      </c>
      <c r="AN27" s="67">
        <v>994.85</v>
      </c>
      <c r="AO27" s="4" t="str">
        <f t="shared" si="24"/>
        <v>2.2.8</v>
      </c>
      <c r="AP27" s="5">
        <f t="shared" si="13"/>
        <v>994.85</v>
      </c>
      <c r="AQ27" s="3"/>
      <c r="AR27" s="3" t="s">
        <v>121</v>
      </c>
      <c r="AS27" s="3" t="s">
        <v>122</v>
      </c>
      <c r="AT27" s="64">
        <v>847913.9</v>
      </c>
      <c r="AU27" s="4" t="str">
        <f t="shared" si="14"/>
        <v>2.2.8</v>
      </c>
      <c r="AV27" s="5">
        <f t="shared" si="15"/>
        <v>847913.9</v>
      </c>
      <c r="AW27" s="3"/>
      <c r="AX27" s="3" t="s">
        <v>121</v>
      </c>
      <c r="AY27" s="3" t="s">
        <v>122</v>
      </c>
      <c r="AZ27" s="3">
        <v>471405.7</v>
      </c>
      <c r="BA27" s="4" t="str">
        <f t="shared" si="16"/>
        <v>2.2.8</v>
      </c>
      <c r="BB27" s="5">
        <f t="shared" si="17"/>
        <v>471405.7</v>
      </c>
      <c r="BC27" s="3"/>
      <c r="BD27" s="3" t="s">
        <v>117</v>
      </c>
      <c r="BE27" s="3" t="s">
        <v>118</v>
      </c>
      <c r="BF27" s="3">
        <v>2304.6</v>
      </c>
      <c r="BG27" s="4" t="str">
        <f t="shared" si="18"/>
        <v>2.2.8</v>
      </c>
      <c r="BH27" s="5">
        <f t="shared" si="19"/>
        <v>2304.6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125</v>
      </c>
      <c r="C28" s="7" t="s">
        <v>126</v>
      </c>
      <c r="D28" s="7">
        <v>449500</v>
      </c>
      <c r="E28" s="4" t="str">
        <f t="shared" si="1"/>
        <v>2.3.7</v>
      </c>
      <c r="F28" s="5">
        <f t="shared" si="2"/>
        <v>449500</v>
      </c>
      <c r="G28" s="3"/>
      <c r="H28" s="7" t="s">
        <v>125</v>
      </c>
      <c r="I28" s="7" t="s">
        <v>126</v>
      </c>
      <c r="J28" s="7">
        <v>384150</v>
      </c>
      <c r="K28" s="4" t="str">
        <f t="shared" si="3"/>
        <v>2.3.7</v>
      </c>
      <c r="L28" s="5">
        <f t="shared" si="4"/>
        <v>384150</v>
      </c>
      <c r="M28" s="3"/>
      <c r="N28" s="7" t="s">
        <v>184</v>
      </c>
      <c r="O28" s="7" t="s">
        <v>185</v>
      </c>
      <c r="P28" s="7">
        <v>60545</v>
      </c>
      <c r="Q28" s="4" t="str">
        <f t="shared" si="5"/>
        <v>2.2.8</v>
      </c>
      <c r="R28" s="5">
        <f t="shared" si="6"/>
        <v>60545</v>
      </c>
      <c r="S28" s="3"/>
      <c r="T28" s="7" t="s">
        <v>184</v>
      </c>
      <c r="U28" s="7" t="s">
        <v>185</v>
      </c>
      <c r="V28" s="7">
        <v>4945</v>
      </c>
      <c r="W28" s="4" t="str">
        <f t="shared" si="7"/>
        <v>2.2.8</v>
      </c>
      <c r="X28" s="5">
        <f t="shared" si="8"/>
        <v>4945</v>
      </c>
      <c r="Y28" s="3"/>
      <c r="Z28" s="7" t="s">
        <v>123</v>
      </c>
      <c r="AA28" s="7" t="s">
        <v>124</v>
      </c>
      <c r="AB28" s="7">
        <v>10865.86</v>
      </c>
      <c r="AC28" s="4" t="str">
        <f t="shared" si="9"/>
        <v>2.3.1</v>
      </c>
      <c r="AD28" s="5">
        <f t="shared" si="10"/>
        <v>10865.86</v>
      </c>
      <c r="AE28" s="3"/>
      <c r="AF28" s="3" t="s">
        <v>121</v>
      </c>
      <c r="AG28" s="3" t="s">
        <v>122</v>
      </c>
      <c r="AH28" s="3">
        <v>550610.15</v>
      </c>
      <c r="AI28" s="4" t="str">
        <f t="shared" si="11"/>
        <v>2.2.8</v>
      </c>
      <c r="AJ28" s="5">
        <f t="shared" si="12"/>
        <v>550610.15</v>
      </c>
      <c r="AK28" s="3"/>
      <c r="AL28" s="2" t="s">
        <v>119</v>
      </c>
      <c r="AM28" s="2" t="s">
        <v>120</v>
      </c>
      <c r="AN28" s="67">
        <v>11571.43</v>
      </c>
      <c r="AO28" s="4" t="str">
        <f t="shared" si="24"/>
        <v>2.2.8</v>
      </c>
      <c r="AP28" s="5">
        <f t="shared" si="13"/>
        <v>11571.43</v>
      </c>
      <c r="AQ28" s="3"/>
      <c r="AR28" s="3" t="s">
        <v>174</v>
      </c>
      <c r="AS28" s="3" t="s">
        <v>175</v>
      </c>
      <c r="AT28" s="64">
        <v>8403.0499999999993</v>
      </c>
      <c r="AU28" s="4" t="str">
        <f t="shared" si="14"/>
        <v>2.2.9</v>
      </c>
      <c r="AV28" s="5">
        <f t="shared" si="15"/>
        <v>8403.0499999999993</v>
      </c>
      <c r="AW28" s="3"/>
      <c r="AX28" s="3" t="s">
        <v>174</v>
      </c>
      <c r="AY28" s="3" t="s">
        <v>175</v>
      </c>
      <c r="AZ28" s="3">
        <v>99689.9</v>
      </c>
      <c r="BA28" s="4" t="str">
        <f t="shared" si="16"/>
        <v>2.2.9</v>
      </c>
      <c r="BB28" s="5">
        <f t="shared" si="17"/>
        <v>99689.9</v>
      </c>
      <c r="BC28" s="3"/>
      <c r="BD28" s="3" t="s">
        <v>184</v>
      </c>
      <c r="BE28" s="3" t="s">
        <v>185</v>
      </c>
      <c r="BF28" s="3">
        <v>19820</v>
      </c>
      <c r="BG28" s="4" t="str">
        <f t="shared" si="18"/>
        <v>2.2.8</v>
      </c>
      <c r="BH28" s="5">
        <f t="shared" si="19"/>
        <v>19820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127</v>
      </c>
      <c r="C29" s="7" t="s">
        <v>128</v>
      </c>
      <c r="D29" s="7">
        <v>195500</v>
      </c>
      <c r="E29" s="4" t="str">
        <f t="shared" si="1"/>
        <v>2.3.7</v>
      </c>
      <c r="F29" s="5">
        <f t="shared" si="2"/>
        <v>195500</v>
      </c>
      <c r="G29" s="3"/>
      <c r="H29" s="7" t="s">
        <v>127</v>
      </c>
      <c r="I29" s="7" t="s">
        <v>128</v>
      </c>
      <c r="J29" s="7">
        <v>187000</v>
      </c>
      <c r="K29" s="4" t="str">
        <f t="shared" si="3"/>
        <v>2.3.7</v>
      </c>
      <c r="L29" s="5">
        <f t="shared" si="4"/>
        <v>187000</v>
      </c>
      <c r="M29" s="3"/>
      <c r="N29" s="7" t="s">
        <v>119</v>
      </c>
      <c r="O29" s="7" t="s">
        <v>120</v>
      </c>
      <c r="P29" s="7">
        <v>59000</v>
      </c>
      <c r="Q29" s="4" t="str">
        <f t="shared" si="5"/>
        <v>2.2.8</v>
      </c>
      <c r="R29" s="5">
        <f t="shared" si="6"/>
        <v>59000</v>
      </c>
      <c r="S29" s="3"/>
      <c r="T29" s="7" t="s">
        <v>119</v>
      </c>
      <c r="U29" s="7" t="s">
        <v>120</v>
      </c>
      <c r="V29" s="7">
        <v>467796.61</v>
      </c>
      <c r="W29" s="4" t="str">
        <f t="shared" si="7"/>
        <v>2.2.8</v>
      </c>
      <c r="X29" s="5">
        <f t="shared" si="8"/>
        <v>467796.61</v>
      </c>
      <c r="Y29" s="3"/>
      <c r="Z29" s="7" t="s">
        <v>198</v>
      </c>
      <c r="AA29" s="7" t="s">
        <v>199</v>
      </c>
      <c r="AB29" s="7">
        <v>49400</v>
      </c>
      <c r="AC29" s="4" t="str">
        <f t="shared" si="9"/>
        <v>2.3.3</v>
      </c>
      <c r="AD29" s="5">
        <f t="shared" si="10"/>
        <v>49400</v>
      </c>
      <c r="AE29" s="3"/>
      <c r="AF29" s="3" t="s">
        <v>174</v>
      </c>
      <c r="AG29" s="3" t="s">
        <v>175</v>
      </c>
      <c r="AH29" s="3">
        <v>80685.320000000007</v>
      </c>
      <c r="AI29" s="4" t="str">
        <f t="shared" si="11"/>
        <v>2.2.9</v>
      </c>
      <c r="AJ29" s="5">
        <f t="shared" si="12"/>
        <v>80685.320000000007</v>
      </c>
      <c r="AK29" s="3"/>
      <c r="AL29" s="2" t="s">
        <v>121</v>
      </c>
      <c r="AM29" s="2" t="s">
        <v>122</v>
      </c>
      <c r="AN29" s="67">
        <v>528409.48</v>
      </c>
      <c r="AO29" s="4" t="str">
        <f t="shared" si="24"/>
        <v>2.2.8</v>
      </c>
      <c r="AP29" s="5">
        <f t="shared" si="13"/>
        <v>528409.48</v>
      </c>
      <c r="AQ29" s="3"/>
      <c r="AR29" s="3" t="s">
        <v>123</v>
      </c>
      <c r="AS29" s="3" t="s">
        <v>124</v>
      </c>
      <c r="AT29" s="64">
        <v>98637.93</v>
      </c>
      <c r="AU29" s="4" t="str">
        <f t="shared" si="14"/>
        <v>2.3.1</v>
      </c>
      <c r="AV29" s="5">
        <f t="shared" si="15"/>
        <v>98637.93</v>
      </c>
      <c r="AW29" s="3"/>
      <c r="AX29" s="3" t="s">
        <v>123</v>
      </c>
      <c r="AY29" s="3" t="s">
        <v>124</v>
      </c>
      <c r="AZ29" s="3">
        <v>39192.639999999999</v>
      </c>
      <c r="BA29" s="4" t="str">
        <f t="shared" si="16"/>
        <v>2.3.1</v>
      </c>
      <c r="BB29" s="5">
        <f t="shared" si="17"/>
        <v>39192.639999999999</v>
      </c>
      <c r="BC29" s="3"/>
      <c r="BD29" s="3" t="s">
        <v>172</v>
      </c>
      <c r="BE29" s="3" t="s">
        <v>173</v>
      </c>
      <c r="BF29" s="3">
        <v>17796.61</v>
      </c>
      <c r="BG29" s="4" t="str">
        <f t="shared" si="18"/>
        <v>2.2.8</v>
      </c>
      <c r="BH29" s="5">
        <f t="shared" si="19"/>
        <v>17796.61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129</v>
      </c>
      <c r="C30" s="7" t="s">
        <v>130</v>
      </c>
      <c r="D30" s="7">
        <v>300</v>
      </c>
      <c r="E30" s="4" t="str">
        <f t="shared" si="1"/>
        <v>2.3.7</v>
      </c>
      <c r="F30" s="5">
        <f t="shared" si="2"/>
        <v>300</v>
      </c>
      <c r="G30" s="3"/>
      <c r="H30" s="7" t="s">
        <v>176</v>
      </c>
      <c r="I30" s="7" t="s">
        <v>177</v>
      </c>
      <c r="J30" s="7">
        <v>855</v>
      </c>
      <c r="K30" s="4" t="str">
        <f t="shared" si="3"/>
        <v>2.3.7</v>
      </c>
      <c r="L30" s="5">
        <f t="shared" si="4"/>
        <v>855</v>
      </c>
      <c r="M30" s="3"/>
      <c r="N30" s="7" t="s">
        <v>121</v>
      </c>
      <c r="O30" s="7" t="s">
        <v>122</v>
      </c>
      <c r="P30" s="7">
        <v>394801.07</v>
      </c>
      <c r="Q30" s="4" t="str">
        <f t="shared" si="5"/>
        <v>2.2.8</v>
      </c>
      <c r="R30" s="5">
        <f t="shared" si="6"/>
        <v>394801.07</v>
      </c>
      <c r="S30" s="3"/>
      <c r="T30" s="7" t="s">
        <v>121</v>
      </c>
      <c r="U30" s="7" t="s">
        <v>122</v>
      </c>
      <c r="V30" s="7">
        <v>376137.39</v>
      </c>
      <c r="W30" s="4" t="str">
        <f t="shared" si="7"/>
        <v>2.2.8</v>
      </c>
      <c r="X30" s="5">
        <f t="shared" si="8"/>
        <v>376137.39</v>
      </c>
      <c r="Y30" s="3"/>
      <c r="Z30" s="7" t="s">
        <v>125</v>
      </c>
      <c r="AA30" s="7" t="s">
        <v>126</v>
      </c>
      <c r="AB30" s="7">
        <v>479900</v>
      </c>
      <c r="AC30" s="4" t="str">
        <f t="shared" si="9"/>
        <v>2.3.7</v>
      </c>
      <c r="AD30" s="5">
        <f t="shared" si="10"/>
        <v>479900</v>
      </c>
      <c r="AE30" s="3"/>
      <c r="AF30" s="3" t="s">
        <v>123</v>
      </c>
      <c r="AG30" s="3" t="s">
        <v>124</v>
      </c>
      <c r="AH30" s="3">
        <v>34776.94</v>
      </c>
      <c r="AI30" s="4" t="str">
        <f t="shared" si="11"/>
        <v>2.3.1</v>
      </c>
      <c r="AJ30" s="5">
        <f t="shared" si="12"/>
        <v>34776.94</v>
      </c>
      <c r="AK30" s="3"/>
      <c r="AL30" s="2" t="s">
        <v>174</v>
      </c>
      <c r="AM30" s="2" t="s">
        <v>175</v>
      </c>
      <c r="AN30" s="67">
        <v>11287.45</v>
      </c>
      <c r="AO30" s="4" t="str">
        <f t="shared" si="24"/>
        <v>2.2.9</v>
      </c>
      <c r="AP30" s="5">
        <f t="shared" si="13"/>
        <v>11287.45</v>
      </c>
      <c r="AQ30" s="3"/>
      <c r="AR30" s="3" t="s">
        <v>125</v>
      </c>
      <c r="AS30" s="3" t="s">
        <v>126</v>
      </c>
      <c r="AT30" s="64">
        <v>563050</v>
      </c>
      <c r="AU30" s="4" t="str">
        <f t="shared" si="14"/>
        <v>2.3.7</v>
      </c>
      <c r="AV30" s="5">
        <f t="shared" si="15"/>
        <v>563050</v>
      </c>
      <c r="AW30" s="3"/>
      <c r="AX30" s="3" t="s">
        <v>125</v>
      </c>
      <c r="AY30" s="3" t="s">
        <v>126</v>
      </c>
      <c r="AZ30" s="3">
        <v>38350</v>
      </c>
      <c r="BA30" s="4" t="str">
        <f t="shared" si="16"/>
        <v>2.3.7</v>
      </c>
      <c r="BB30" s="5">
        <f t="shared" si="17"/>
        <v>38350</v>
      </c>
      <c r="BC30" s="3"/>
      <c r="BD30" s="3" t="s">
        <v>119</v>
      </c>
      <c r="BE30" s="3" t="s">
        <v>120</v>
      </c>
      <c r="BF30" s="3">
        <v>11571.43</v>
      </c>
      <c r="BG30" s="4" t="str">
        <f t="shared" si="18"/>
        <v>2.2.8</v>
      </c>
      <c r="BH30" s="5">
        <f t="shared" si="19"/>
        <v>11571.43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142</v>
      </c>
      <c r="C31" s="7" t="s">
        <v>143</v>
      </c>
      <c r="D31" s="7">
        <v>825000</v>
      </c>
      <c r="E31" s="4" t="str">
        <f t="shared" si="1"/>
        <v>2.3.7</v>
      </c>
      <c r="F31" s="5">
        <f t="shared" si="2"/>
        <v>825000</v>
      </c>
      <c r="G31" s="3"/>
      <c r="H31" s="7" t="s">
        <v>142</v>
      </c>
      <c r="I31" s="7" t="s">
        <v>143</v>
      </c>
      <c r="J31" s="7">
        <v>1481956.27</v>
      </c>
      <c r="K31" s="4" t="str">
        <f t="shared" si="3"/>
        <v>2.3.7</v>
      </c>
      <c r="L31" s="5">
        <f t="shared" si="4"/>
        <v>1481956.27</v>
      </c>
      <c r="M31" s="3"/>
      <c r="N31" s="7" t="s">
        <v>174</v>
      </c>
      <c r="O31" s="7" t="s">
        <v>175</v>
      </c>
      <c r="P31" s="7">
        <v>128729.15</v>
      </c>
      <c r="Q31" s="4" t="str">
        <f t="shared" si="5"/>
        <v>2.2.9</v>
      </c>
      <c r="R31" s="5">
        <f t="shared" si="6"/>
        <v>128729.15</v>
      </c>
      <c r="S31" s="3"/>
      <c r="T31" s="7" t="s">
        <v>174</v>
      </c>
      <c r="U31" s="7" t="s">
        <v>175</v>
      </c>
      <c r="V31" s="7">
        <v>37550</v>
      </c>
      <c r="W31" s="4" t="str">
        <f t="shared" si="7"/>
        <v>2.2.9</v>
      </c>
      <c r="X31" s="5">
        <f t="shared" si="8"/>
        <v>37550</v>
      </c>
      <c r="Y31" s="3"/>
      <c r="Z31" s="7" t="s">
        <v>127</v>
      </c>
      <c r="AA31" s="7" t="s">
        <v>128</v>
      </c>
      <c r="AB31" s="7">
        <v>242500</v>
      </c>
      <c r="AC31" s="4" t="str">
        <f t="shared" si="9"/>
        <v>2.3.7</v>
      </c>
      <c r="AD31" s="5">
        <f t="shared" si="10"/>
        <v>242500</v>
      </c>
      <c r="AE31" s="3"/>
      <c r="AF31" s="3" t="s">
        <v>125</v>
      </c>
      <c r="AG31" s="3" t="s">
        <v>126</v>
      </c>
      <c r="AH31" s="3">
        <v>461850</v>
      </c>
      <c r="AI31" s="4" t="str">
        <f t="shared" si="11"/>
        <v>2.3.7</v>
      </c>
      <c r="AJ31" s="5">
        <f t="shared" si="12"/>
        <v>461850</v>
      </c>
      <c r="AK31" s="3"/>
      <c r="AL31" s="2" t="s">
        <v>123</v>
      </c>
      <c r="AM31" s="2" t="s">
        <v>124</v>
      </c>
      <c r="AN31" s="67">
        <v>32019.4</v>
      </c>
      <c r="AO31" s="4" t="str">
        <f t="shared" si="24"/>
        <v>2.3.1</v>
      </c>
      <c r="AP31" s="5">
        <f t="shared" si="13"/>
        <v>32019.4</v>
      </c>
      <c r="AQ31" s="3"/>
      <c r="AR31" s="3" t="s">
        <v>127</v>
      </c>
      <c r="AS31" s="3" t="s">
        <v>128</v>
      </c>
      <c r="AT31" s="64">
        <v>195000</v>
      </c>
      <c r="AU31" s="4" t="str">
        <f t="shared" si="14"/>
        <v>2.3.7</v>
      </c>
      <c r="AV31" s="5">
        <f t="shared" si="15"/>
        <v>195000</v>
      </c>
      <c r="AW31" s="3"/>
      <c r="AX31" s="3" t="s">
        <v>127</v>
      </c>
      <c r="AY31" s="3" t="s">
        <v>128</v>
      </c>
      <c r="AZ31" s="3">
        <v>30000</v>
      </c>
      <c r="BA31" s="4" t="str">
        <f t="shared" si="16"/>
        <v>2.3.7</v>
      </c>
      <c r="BB31" s="5">
        <f t="shared" si="17"/>
        <v>30000</v>
      </c>
      <c r="BC31" s="3"/>
      <c r="BD31" s="3" t="s">
        <v>121</v>
      </c>
      <c r="BE31" s="3" t="s">
        <v>122</v>
      </c>
      <c r="BF31" s="3">
        <v>579295.84</v>
      </c>
      <c r="BG31" s="4" t="str">
        <f t="shared" si="18"/>
        <v>2.2.8</v>
      </c>
      <c r="BH31" s="5">
        <f t="shared" si="19"/>
        <v>579295.84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131</v>
      </c>
      <c r="C32" s="7" t="s">
        <v>132</v>
      </c>
      <c r="D32" s="7">
        <v>200</v>
      </c>
      <c r="E32" s="4" t="str">
        <f t="shared" si="1"/>
        <v>2.3.9</v>
      </c>
      <c r="F32" s="5">
        <f t="shared" si="2"/>
        <v>200</v>
      </c>
      <c r="G32" s="3"/>
      <c r="H32" s="7" t="s">
        <v>178</v>
      </c>
      <c r="I32" s="7" t="s">
        <v>179</v>
      </c>
      <c r="J32" s="7">
        <v>100</v>
      </c>
      <c r="K32" s="4" t="str">
        <f t="shared" si="3"/>
        <v>2.3.9</v>
      </c>
      <c r="L32" s="5">
        <f t="shared" si="4"/>
        <v>100</v>
      </c>
      <c r="M32" s="3"/>
      <c r="N32" s="7" t="s">
        <v>123</v>
      </c>
      <c r="O32" s="7" t="s">
        <v>124</v>
      </c>
      <c r="P32" s="7">
        <v>3973.35</v>
      </c>
      <c r="Q32" s="4" t="str">
        <f t="shared" si="5"/>
        <v>2.3.1</v>
      </c>
      <c r="R32" s="5">
        <f t="shared" si="6"/>
        <v>3973.35</v>
      </c>
      <c r="S32" s="3"/>
      <c r="T32" s="7" t="s">
        <v>123</v>
      </c>
      <c r="U32" s="7" t="s">
        <v>124</v>
      </c>
      <c r="V32" s="7">
        <v>9389.41</v>
      </c>
      <c r="W32" s="4" t="str">
        <f t="shared" si="7"/>
        <v>2.3.1</v>
      </c>
      <c r="X32" s="5">
        <f t="shared" si="8"/>
        <v>9389.41</v>
      </c>
      <c r="Y32" s="3"/>
      <c r="Z32" s="7" t="s">
        <v>180</v>
      </c>
      <c r="AA32" s="7" t="s">
        <v>181</v>
      </c>
      <c r="AB32" s="7">
        <v>1650.25</v>
      </c>
      <c r="AC32" s="4" t="str">
        <f t="shared" si="9"/>
        <v>2.3.9</v>
      </c>
      <c r="AD32" s="5">
        <f t="shared" si="10"/>
        <v>1650.25</v>
      </c>
      <c r="AE32" s="3"/>
      <c r="AF32" s="3" t="s">
        <v>127</v>
      </c>
      <c r="AG32" s="3" t="s">
        <v>128</v>
      </c>
      <c r="AH32" s="3">
        <v>179000</v>
      </c>
      <c r="AI32" s="4" t="str">
        <f t="shared" si="11"/>
        <v>2.3.7</v>
      </c>
      <c r="AJ32" s="5">
        <f t="shared" si="12"/>
        <v>179000</v>
      </c>
      <c r="AK32" s="3"/>
      <c r="AL32" s="2" t="s">
        <v>198</v>
      </c>
      <c r="AM32" s="2" t="s">
        <v>199</v>
      </c>
      <c r="AN32" s="67">
        <v>9100</v>
      </c>
      <c r="AO32" s="4" t="str">
        <f t="shared" si="24"/>
        <v>2.3.3</v>
      </c>
      <c r="AP32" s="5">
        <f t="shared" si="13"/>
        <v>9100</v>
      </c>
      <c r="AQ32" s="3"/>
      <c r="AR32" s="3" t="s">
        <v>176</v>
      </c>
      <c r="AS32" s="3" t="s">
        <v>177</v>
      </c>
      <c r="AT32" s="64">
        <v>300</v>
      </c>
      <c r="AU32" s="4" t="str">
        <f t="shared" si="14"/>
        <v>2.3.7</v>
      </c>
      <c r="AV32" s="5">
        <f t="shared" si="15"/>
        <v>300</v>
      </c>
      <c r="AW32" s="3"/>
      <c r="AX32" s="3" t="s">
        <v>176</v>
      </c>
      <c r="AY32" s="3" t="s">
        <v>177</v>
      </c>
      <c r="AZ32" s="3">
        <v>2700</v>
      </c>
      <c r="BA32" s="4" t="str">
        <f t="shared" si="16"/>
        <v>2.3.7</v>
      </c>
      <c r="BB32" s="5">
        <f t="shared" si="17"/>
        <v>2700</v>
      </c>
      <c r="BC32" s="3"/>
      <c r="BD32" s="3" t="s">
        <v>174</v>
      </c>
      <c r="BE32" s="3" t="s">
        <v>175</v>
      </c>
      <c r="BF32" s="3">
        <v>104886.3</v>
      </c>
      <c r="BG32" s="4" t="str">
        <f t="shared" si="18"/>
        <v>2.2.9</v>
      </c>
      <c r="BH32" s="5">
        <f t="shared" si="19"/>
        <v>104886.3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144</v>
      </c>
      <c r="C33" s="7" t="s">
        <v>145</v>
      </c>
      <c r="D33" s="7">
        <v>190</v>
      </c>
      <c r="E33" s="4" t="str">
        <f t="shared" si="1"/>
        <v>2.3.9</v>
      </c>
      <c r="F33" s="5">
        <f t="shared" si="2"/>
        <v>190</v>
      </c>
      <c r="G33" s="3"/>
      <c r="H33" s="7" t="s">
        <v>131</v>
      </c>
      <c r="I33" s="7" t="s">
        <v>132</v>
      </c>
      <c r="J33" s="7">
        <v>155631</v>
      </c>
      <c r="K33" s="4" t="str">
        <f t="shared" si="3"/>
        <v>2.3.9</v>
      </c>
      <c r="L33" s="5">
        <f t="shared" si="4"/>
        <v>155631</v>
      </c>
      <c r="M33" s="3"/>
      <c r="N33" s="7" t="s">
        <v>125</v>
      </c>
      <c r="O33" s="7" t="s">
        <v>126</v>
      </c>
      <c r="P33" s="7">
        <v>486150</v>
      </c>
      <c r="Q33" s="4" t="str">
        <f t="shared" si="5"/>
        <v>2.3.7</v>
      </c>
      <c r="R33" s="5">
        <f t="shared" si="6"/>
        <v>486150</v>
      </c>
      <c r="S33" s="3"/>
      <c r="T33" s="7" t="s">
        <v>196</v>
      </c>
      <c r="U33" s="7" t="s">
        <v>197</v>
      </c>
      <c r="V33" s="7">
        <v>1300</v>
      </c>
      <c r="W33" s="4" t="str">
        <f t="shared" si="7"/>
        <v>2.3.2</v>
      </c>
      <c r="X33" s="5">
        <f t="shared" si="8"/>
        <v>1300</v>
      </c>
      <c r="Y33" s="3"/>
      <c r="Z33" s="7" t="s">
        <v>133</v>
      </c>
      <c r="AA33" s="7" t="s">
        <v>134</v>
      </c>
      <c r="AB33" s="7">
        <v>3200</v>
      </c>
      <c r="AC33" s="4" t="str">
        <f t="shared" si="9"/>
        <v>2.3.9</v>
      </c>
      <c r="AD33" s="5">
        <f t="shared" si="10"/>
        <v>3200</v>
      </c>
      <c r="AE33" s="3"/>
      <c r="AF33" s="3" t="s">
        <v>176</v>
      </c>
      <c r="AG33" s="3" t="s">
        <v>177</v>
      </c>
      <c r="AH33" s="3">
        <v>500</v>
      </c>
      <c r="AI33" s="4" t="str">
        <f t="shared" si="11"/>
        <v>2.3.7</v>
      </c>
      <c r="AJ33" s="5">
        <f t="shared" si="12"/>
        <v>500</v>
      </c>
      <c r="AK33" s="3"/>
      <c r="AL33" s="2" t="s">
        <v>125</v>
      </c>
      <c r="AM33" s="2" t="s">
        <v>126</v>
      </c>
      <c r="AN33" s="67">
        <v>454800</v>
      </c>
      <c r="AO33" s="4" t="str">
        <f t="shared" si="24"/>
        <v>2.3.7</v>
      </c>
      <c r="AP33" s="5">
        <f t="shared" si="13"/>
        <v>454800</v>
      </c>
      <c r="AQ33" s="3"/>
      <c r="AR33" s="3" t="s">
        <v>129</v>
      </c>
      <c r="AS33" s="3" t="s">
        <v>130</v>
      </c>
      <c r="AT33" s="64">
        <v>230</v>
      </c>
      <c r="AU33" s="4" t="str">
        <f t="shared" si="14"/>
        <v>2.3.7</v>
      </c>
      <c r="AV33" s="5">
        <f t="shared" si="15"/>
        <v>230</v>
      </c>
      <c r="AW33" s="3"/>
      <c r="AX33" s="3" t="s">
        <v>142</v>
      </c>
      <c r="AY33" s="3" t="s">
        <v>143</v>
      </c>
      <c r="AZ33" s="3">
        <v>0</v>
      </c>
      <c r="BA33" s="4" t="str">
        <f t="shared" si="16"/>
        <v>2.3.7</v>
      </c>
      <c r="BB33" s="5">
        <f t="shared" si="17"/>
        <v>0</v>
      </c>
      <c r="BC33" s="3"/>
      <c r="BD33" s="3" t="s">
        <v>123</v>
      </c>
      <c r="BE33" s="3" t="s">
        <v>124</v>
      </c>
      <c r="BF33" s="3">
        <v>22478.22</v>
      </c>
      <c r="BG33" s="4" t="str">
        <f t="shared" si="18"/>
        <v>2.3.1</v>
      </c>
      <c r="BH33" s="5">
        <f t="shared" si="19"/>
        <v>22478.22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133</v>
      </c>
      <c r="C34" s="7" t="s">
        <v>134</v>
      </c>
      <c r="D34" s="7">
        <v>1360</v>
      </c>
      <c r="E34" s="4" t="str">
        <f t="shared" si="1"/>
        <v>2.3.9</v>
      </c>
      <c r="F34" s="5">
        <f t="shared" si="2"/>
        <v>1360</v>
      </c>
      <c r="G34" s="3"/>
      <c r="H34" s="7" t="s">
        <v>180</v>
      </c>
      <c r="I34" s="7" t="s">
        <v>181</v>
      </c>
      <c r="J34" s="7">
        <v>1723</v>
      </c>
      <c r="K34" s="4" t="str">
        <f t="shared" si="3"/>
        <v>2.3.9</v>
      </c>
      <c r="L34" s="5">
        <f t="shared" si="4"/>
        <v>1723</v>
      </c>
      <c r="M34" s="3"/>
      <c r="N34" s="7" t="s">
        <v>127</v>
      </c>
      <c r="O34" s="7" t="s">
        <v>128</v>
      </c>
      <c r="P34" s="7">
        <v>243000</v>
      </c>
      <c r="Q34" s="4" t="str">
        <f t="shared" si="5"/>
        <v>2.3.7</v>
      </c>
      <c r="R34" s="5">
        <f t="shared" si="6"/>
        <v>243000</v>
      </c>
      <c r="S34" s="3"/>
      <c r="T34" s="7" t="s">
        <v>198</v>
      </c>
      <c r="U34" s="7" t="s">
        <v>199</v>
      </c>
      <c r="V34" s="7">
        <v>58650</v>
      </c>
      <c r="W34" s="4" t="str">
        <f t="shared" si="7"/>
        <v>2.3.3</v>
      </c>
      <c r="X34" s="5">
        <f t="shared" si="8"/>
        <v>58650</v>
      </c>
      <c r="Y34" s="3"/>
      <c r="Z34" s="7"/>
      <c r="AA34" s="7"/>
      <c r="AB34" s="7"/>
      <c r="AC34" s="4" t="str">
        <f t="shared" si="9"/>
        <v/>
      </c>
      <c r="AD34" s="5">
        <f t="shared" si="10"/>
        <v>0</v>
      </c>
      <c r="AE34" s="3"/>
      <c r="AF34" s="3" t="s">
        <v>142</v>
      </c>
      <c r="AG34" s="3" t="s">
        <v>143</v>
      </c>
      <c r="AH34" s="3">
        <v>1351000</v>
      </c>
      <c r="AI34" s="4" t="str">
        <f t="shared" si="11"/>
        <v>2.3.7</v>
      </c>
      <c r="AJ34" s="5">
        <f t="shared" si="12"/>
        <v>1351000</v>
      </c>
      <c r="AK34" s="3"/>
      <c r="AL34" s="2" t="s">
        <v>127</v>
      </c>
      <c r="AM34" s="2" t="s">
        <v>128</v>
      </c>
      <c r="AN34" s="67">
        <v>195000</v>
      </c>
      <c r="AO34" s="4" t="str">
        <f t="shared" si="24"/>
        <v>2.3.7</v>
      </c>
      <c r="AP34" s="5">
        <f t="shared" si="13"/>
        <v>195000</v>
      </c>
      <c r="AQ34" s="3"/>
      <c r="AR34" s="3" t="s">
        <v>142</v>
      </c>
      <c r="AS34" s="3" t="s">
        <v>143</v>
      </c>
      <c r="AT34" s="64">
        <v>69708</v>
      </c>
      <c r="AU34" s="4" t="str">
        <f t="shared" ref="AU34:AU62" si="25">MID(AR34,1,5)</f>
        <v>2.3.7</v>
      </c>
      <c r="AV34" s="5">
        <f t="shared" si="15"/>
        <v>69708</v>
      </c>
      <c r="AW34" s="3"/>
      <c r="AX34" s="3" t="s">
        <v>131</v>
      </c>
      <c r="AY34" s="3" t="s">
        <v>132</v>
      </c>
      <c r="AZ34" s="3">
        <v>442430</v>
      </c>
      <c r="BA34" s="4" t="str">
        <f t="shared" ref="BA34:BA62" si="26">MID(AX34,1,5)</f>
        <v>2.3.9</v>
      </c>
      <c r="BB34" s="5">
        <f t="shared" si="17"/>
        <v>442430</v>
      </c>
      <c r="BC34" s="3"/>
      <c r="BD34" s="3" t="s">
        <v>223</v>
      </c>
      <c r="BE34" s="3" t="s">
        <v>225</v>
      </c>
      <c r="BF34" s="3">
        <v>202505</v>
      </c>
      <c r="BG34" s="4" t="str">
        <f t="shared" ref="BG34:BG62" si="27">MID(BD34,1,5)</f>
        <v>2.3.6</v>
      </c>
      <c r="BH34" s="5">
        <f t="shared" si="19"/>
        <v>202505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135</v>
      </c>
      <c r="C35" s="7" t="s">
        <v>136</v>
      </c>
      <c r="D35" s="7">
        <v>152500</v>
      </c>
      <c r="E35" s="4" t="str">
        <f t="shared" si="1"/>
        <v>2.4.1</v>
      </c>
      <c r="F35" s="5">
        <f t="shared" si="2"/>
        <v>152500</v>
      </c>
      <c r="G35" s="3"/>
      <c r="H35" s="7" t="s">
        <v>133</v>
      </c>
      <c r="I35" s="7" t="s">
        <v>134</v>
      </c>
      <c r="J35" s="7">
        <v>9840</v>
      </c>
      <c r="K35" s="4" t="str">
        <f t="shared" si="3"/>
        <v>2.3.9</v>
      </c>
      <c r="L35" s="5">
        <f t="shared" si="4"/>
        <v>9840</v>
      </c>
      <c r="M35" s="3"/>
      <c r="N35" s="7" t="s">
        <v>176</v>
      </c>
      <c r="O35" s="7" t="s">
        <v>177</v>
      </c>
      <c r="P35" s="7">
        <v>4236</v>
      </c>
      <c r="Q35" s="4" t="str">
        <f t="shared" si="5"/>
        <v>2.3.7</v>
      </c>
      <c r="R35" s="5">
        <f t="shared" si="6"/>
        <v>4236</v>
      </c>
      <c r="S35" s="3"/>
      <c r="T35" s="7" t="s">
        <v>125</v>
      </c>
      <c r="U35" s="7" t="s">
        <v>126</v>
      </c>
      <c r="V35" s="7">
        <v>450650</v>
      </c>
      <c r="W35" s="4" t="str">
        <f t="shared" si="7"/>
        <v>2.3.7</v>
      </c>
      <c r="X35" s="5">
        <f t="shared" si="8"/>
        <v>450650</v>
      </c>
      <c r="Y35" s="3"/>
      <c r="Z35" s="7"/>
      <c r="AA35" s="7"/>
      <c r="AB35" s="7"/>
      <c r="AC35" s="4" t="str">
        <f t="shared" si="9"/>
        <v/>
      </c>
      <c r="AD35" s="5">
        <f t="shared" si="10"/>
        <v>0</v>
      </c>
      <c r="AE35" s="3"/>
      <c r="AF35" s="3" t="s">
        <v>178</v>
      </c>
      <c r="AG35" s="3" t="s">
        <v>179</v>
      </c>
      <c r="AH35" s="3">
        <v>61145</v>
      </c>
      <c r="AI35" s="4" t="str">
        <f t="shared" si="11"/>
        <v>2.3.9</v>
      </c>
      <c r="AJ35" s="5">
        <f t="shared" si="12"/>
        <v>61145</v>
      </c>
      <c r="AK35" s="3"/>
      <c r="AL35" s="2" t="s">
        <v>176</v>
      </c>
      <c r="AM35" s="2" t="s">
        <v>177</v>
      </c>
      <c r="AN35" s="67">
        <v>1772</v>
      </c>
      <c r="AO35" s="4" t="str">
        <f t="shared" si="24"/>
        <v>2.3.7</v>
      </c>
      <c r="AP35" s="5">
        <f t="shared" si="13"/>
        <v>1772</v>
      </c>
      <c r="AQ35" s="3"/>
      <c r="AR35" s="3" t="s">
        <v>178</v>
      </c>
      <c r="AS35" s="3" t="s">
        <v>179</v>
      </c>
      <c r="AT35" s="64">
        <v>1140</v>
      </c>
      <c r="AU35" s="4" t="str">
        <f t="shared" si="25"/>
        <v>2.3.9</v>
      </c>
      <c r="AV35" s="5">
        <f t="shared" si="15"/>
        <v>1140</v>
      </c>
      <c r="AW35" s="3"/>
      <c r="AX35" s="3" t="s">
        <v>180</v>
      </c>
      <c r="AY35" s="3" t="s">
        <v>181</v>
      </c>
      <c r="AZ35" s="3">
        <v>191.42</v>
      </c>
      <c r="BA35" s="4" t="str">
        <f t="shared" si="26"/>
        <v>2.3.9</v>
      </c>
      <c r="BB35" s="5">
        <f t="shared" si="17"/>
        <v>191.42</v>
      </c>
      <c r="BC35" s="3"/>
      <c r="BD35" s="3" t="s">
        <v>125</v>
      </c>
      <c r="BE35" s="3" t="s">
        <v>126</v>
      </c>
      <c r="BF35" s="3">
        <v>1039100</v>
      </c>
      <c r="BG35" s="4" t="str">
        <f t="shared" si="27"/>
        <v>2.3.7</v>
      </c>
      <c r="BH35" s="5">
        <f t="shared" si="19"/>
        <v>1039100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146</v>
      </c>
      <c r="C36" s="7" t="s">
        <v>147</v>
      </c>
      <c r="D36" s="7">
        <v>4900000</v>
      </c>
      <c r="E36" s="4" t="str">
        <f t="shared" si="1"/>
        <v>2.6.4</v>
      </c>
      <c r="F36" s="5">
        <f t="shared" si="2"/>
        <v>4900000</v>
      </c>
      <c r="G36" s="3"/>
      <c r="H36" s="7" t="s">
        <v>150</v>
      </c>
      <c r="I36" s="7" t="s">
        <v>151</v>
      </c>
      <c r="J36" s="7">
        <v>7219613.1399999997</v>
      </c>
      <c r="K36" s="4" t="str">
        <f t="shared" si="3"/>
        <v>2.7.2</v>
      </c>
      <c r="L36" s="5">
        <f t="shared" si="4"/>
        <v>7219613.1399999997</v>
      </c>
      <c r="M36" s="3"/>
      <c r="N36" s="7" t="s">
        <v>142</v>
      </c>
      <c r="O36" s="7" t="s">
        <v>143</v>
      </c>
      <c r="P36" s="7">
        <v>690000</v>
      </c>
      <c r="Q36" s="4" t="str">
        <f t="shared" si="5"/>
        <v>2.3.7</v>
      </c>
      <c r="R36" s="5">
        <f t="shared" si="6"/>
        <v>690000</v>
      </c>
      <c r="S36" s="3"/>
      <c r="T36" s="7" t="s">
        <v>127</v>
      </c>
      <c r="U36" s="7" t="s">
        <v>128</v>
      </c>
      <c r="V36" s="7">
        <v>154000</v>
      </c>
      <c r="W36" s="4" t="str">
        <f t="shared" si="7"/>
        <v>2.3.7</v>
      </c>
      <c r="X36" s="5">
        <f t="shared" si="8"/>
        <v>154000</v>
      </c>
      <c r="Y36" s="3"/>
      <c r="Z36" s="7"/>
      <c r="AA36" s="7"/>
      <c r="AB36" s="7"/>
      <c r="AC36" s="4" t="str">
        <f t="shared" si="9"/>
        <v/>
      </c>
      <c r="AD36" s="5">
        <f t="shared" si="10"/>
        <v>0</v>
      </c>
      <c r="AE36" s="3"/>
      <c r="AF36" s="3" t="s">
        <v>131</v>
      </c>
      <c r="AG36" s="3" t="s">
        <v>132</v>
      </c>
      <c r="AH36" s="3">
        <v>8243</v>
      </c>
      <c r="AI36" s="4" t="str">
        <f t="shared" si="11"/>
        <v>2.3.9</v>
      </c>
      <c r="AJ36" s="5">
        <f t="shared" si="12"/>
        <v>8243</v>
      </c>
      <c r="AK36" s="3"/>
      <c r="AL36" s="2" t="s">
        <v>142</v>
      </c>
      <c r="AM36" s="2" t="s">
        <v>143</v>
      </c>
      <c r="AN36" s="67">
        <v>896088</v>
      </c>
      <c r="AO36" s="4" t="str">
        <f t="shared" si="24"/>
        <v>2.3.7</v>
      </c>
      <c r="AP36" s="5">
        <f t="shared" si="13"/>
        <v>896088</v>
      </c>
      <c r="AQ36" s="3"/>
      <c r="AR36" s="3" t="s">
        <v>131</v>
      </c>
      <c r="AS36" s="3" t="s">
        <v>132</v>
      </c>
      <c r="AT36" s="64">
        <v>98850</v>
      </c>
      <c r="AU36" s="4" t="str">
        <f t="shared" si="25"/>
        <v>2.3.9</v>
      </c>
      <c r="AV36" s="5">
        <f t="shared" si="15"/>
        <v>98850</v>
      </c>
      <c r="AW36" s="3"/>
      <c r="AX36" s="3" t="s">
        <v>144</v>
      </c>
      <c r="AY36" s="3" t="s">
        <v>145</v>
      </c>
      <c r="AZ36" s="3">
        <v>157464.24</v>
      </c>
      <c r="BA36" s="4" t="str">
        <f t="shared" si="26"/>
        <v>2.3.9</v>
      </c>
      <c r="BB36" s="5">
        <f t="shared" si="17"/>
        <v>157464.24</v>
      </c>
      <c r="BC36" s="3"/>
      <c r="BD36" s="3" t="s">
        <v>127</v>
      </c>
      <c r="BE36" s="3" t="s">
        <v>128</v>
      </c>
      <c r="BF36" s="3">
        <v>362000</v>
      </c>
      <c r="BG36" s="4" t="str">
        <f t="shared" si="27"/>
        <v>2.3.7</v>
      </c>
      <c r="BH36" s="5">
        <f t="shared" si="19"/>
        <v>362000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150</v>
      </c>
      <c r="C37" s="7" t="s">
        <v>151</v>
      </c>
      <c r="D37" s="7">
        <v>251958.64</v>
      </c>
      <c r="E37" s="4" t="str">
        <f t="shared" si="1"/>
        <v>2.7.2</v>
      </c>
      <c r="F37" s="5">
        <f t="shared" si="2"/>
        <v>251958.64</v>
      </c>
      <c r="G37" s="3"/>
      <c r="H37" s="7"/>
      <c r="I37" s="7"/>
      <c r="J37" s="7"/>
      <c r="K37" s="4" t="str">
        <f t="shared" si="3"/>
        <v/>
      </c>
      <c r="L37" s="5">
        <f t="shared" si="4"/>
        <v>0</v>
      </c>
      <c r="M37" s="3"/>
      <c r="N37" s="7" t="s">
        <v>178</v>
      </c>
      <c r="O37" s="7" t="s">
        <v>179</v>
      </c>
      <c r="P37" s="7">
        <v>630</v>
      </c>
      <c r="Q37" s="4" t="str">
        <f t="shared" si="5"/>
        <v>2.3.9</v>
      </c>
      <c r="R37" s="5">
        <f t="shared" si="6"/>
        <v>630</v>
      </c>
      <c r="S37" s="3"/>
      <c r="T37" s="7" t="s">
        <v>176</v>
      </c>
      <c r="U37" s="7" t="s">
        <v>177</v>
      </c>
      <c r="V37" s="7">
        <v>1000</v>
      </c>
      <c r="W37" s="4" t="str">
        <f t="shared" si="7"/>
        <v>2.3.7</v>
      </c>
      <c r="X37" s="5">
        <f t="shared" si="8"/>
        <v>1000</v>
      </c>
      <c r="Y37" s="3"/>
      <c r="Z37" s="7"/>
      <c r="AA37" s="7"/>
      <c r="AB37" s="7"/>
      <c r="AC37" s="4" t="str">
        <f t="shared" si="9"/>
        <v/>
      </c>
      <c r="AD37" s="5">
        <f t="shared" si="10"/>
        <v>0</v>
      </c>
      <c r="AE37" s="3"/>
      <c r="AF37" s="3" t="s">
        <v>180</v>
      </c>
      <c r="AG37" s="3" t="s">
        <v>181</v>
      </c>
      <c r="AH37" s="3">
        <v>45985</v>
      </c>
      <c r="AI37" s="4" t="str">
        <f t="shared" si="11"/>
        <v>2.3.9</v>
      </c>
      <c r="AJ37" s="5">
        <f t="shared" si="12"/>
        <v>45985</v>
      </c>
      <c r="AK37" s="3"/>
      <c r="AL37" s="2" t="s">
        <v>206</v>
      </c>
      <c r="AM37" s="2" t="s">
        <v>207</v>
      </c>
      <c r="AN37" s="67">
        <v>700</v>
      </c>
      <c r="AO37" s="4" t="str">
        <f t="shared" si="24"/>
        <v>2.3.9</v>
      </c>
      <c r="AP37" s="5">
        <f t="shared" si="13"/>
        <v>700</v>
      </c>
      <c r="AQ37" s="3"/>
      <c r="AR37" s="3" t="s">
        <v>180</v>
      </c>
      <c r="AS37" s="3" t="s">
        <v>181</v>
      </c>
      <c r="AT37" s="64">
        <v>1611.8</v>
      </c>
      <c r="AU37" s="4" t="str">
        <f t="shared" si="25"/>
        <v>2.3.9</v>
      </c>
      <c r="AV37" s="5">
        <f t="shared" si="15"/>
        <v>1611.8</v>
      </c>
      <c r="AW37" s="3"/>
      <c r="AX37" s="3" t="s">
        <v>133</v>
      </c>
      <c r="AY37" s="3" t="s">
        <v>134</v>
      </c>
      <c r="AZ37" s="3">
        <v>0</v>
      </c>
      <c r="BA37" s="4" t="str">
        <f t="shared" si="26"/>
        <v>2.3.9</v>
      </c>
      <c r="BB37" s="5">
        <f t="shared" si="17"/>
        <v>0</v>
      </c>
      <c r="BC37" s="3"/>
      <c r="BD37" s="3" t="s">
        <v>142</v>
      </c>
      <c r="BE37" s="3" t="s">
        <v>143</v>
      </c>
      <c r="BF37" s="3">
        <v>812125</v>
      </c>
      <c r="BG37" s="4" t="str">
        <f t="shared" si="27"/>
        <v>2.3.7</v>
      </c>
      <c r="BH37" s="5">
        <f t="shared" si="19"/>
        <v>812125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/>
      <c r="C38" s="7"/>
      <c r="D38" s="7"/>
      <c r="E38" s="4" t="str">
        <f t="shared" si="1"/>
        <v/>
      </c>
      <c r="F38" s="5">
        <f t="shared" si="2"/>
        <v>0</v>
      </c>
      <c r="G38" s="3"/>
      <c r="H38" s="7"/>
      <c r="I38" s="7"/>
      <c r="J38" s="7"/>
      <c r="K38" s="4" t="str">
        <f t="shared" si="3"/>
        <v/>
      </c>
      <c r="L38" s="5">
        <f t="shared" si="4"/>
        <v>0</v>
      </c>
      <c r="M38" s="3"/>
      <c r="N38" s="7" t="s">
        <v>131</v>
      </c>
      <c r="O38" s="7" t="s">
        <v>132</v>
      </c>
      <c r="P38" s="7">
        <v>221819.49</v>
      </c>
      <c r="Q38" s="4" t="str">
        <f t="shared" si="5"/>
        <v>2.3.9</v>
      </c>
      <c r="R38" s="5">
        <f t="shared" si="6"/>
        <v>221819.49</v>
      </c>
      <c r="S38" s="3"/>
      <c r="T38" s="7" t="s">
        <v>131</v>
      </c>
      <c r="U38" s="7" t="s">
        <v>132</v>
      </c>
      <c r="V38" s="7">
        <v>6355</v>
      </c>
      <c r="W38" s="4" t="str">
        <f t="shared" si="7"/>
        <v>2.3.9</v>
      </c>
      <c r="X38" s="5">
        <f t="shared" si="8"/>
        <v>6355</v>
      </c>
      <c r="Y38" s="3"/>
      <c r="Z38" s="7"/>
      <c r="AA38" s="7"/>
      <c r="AB38" s="7"/>
      <c r="AC38" s="4" t="str">
        <f t="shared" si="9"/>
        <v/>
      </c>
      <c r="AD38" s="5">
        <f t="shared" si="10"/>
        <v>0</v>
      </c>
      <c r="AE38" s="3"/>
      <c r="AF38" s="3" t="s">
        <v>144</v>
      </c>
      <c r="AG38" s="3" t="s">
        <v>145</v>
      </c>
      <c r="AH38" s="3">
        <v>4050</v>
      </c>
      <c r="AI38" s="4" t="str">
        <f t="shared" si="11"/>
        <v>2.3.9</v>
      </c>
      <c r="AJ38" s="5">
        <f t="shared" si="12"/>
        <v>4050</v>
      </c>
      <c r="AK38" s="3"/>
      <c r="AL38" s="2" t="s">
        <v>133</v>
      </c>
      <c r="AM38" s="2" t="s">
        <v>134</v>
      </c>
      <c r="AN38" s="67">
        <v>19750</v>
      </c>
      <c r="AO38" s="4" t="str">
        <f t="shared" si="24"/>
        <v>2.3.9</v>
      </c>
      <c r="AP38" s="5">
        <f t="shared" si="13"/>
        <v>19750</v>
      </c>
      <c r="AQ38" s="3"/>
      <c r="AR38" s="3" t="s">
        <v>144</v>
      </c>
      <c r="AS38" s="3" t="s">
        <v>145</v>
      </c>
      <c r="AT38" s="64">
        <v>578</v>
      </c>
      <c r="AU38" s="4" t="str">
        <f t="shared" si="25"/>
        <v>2.3.9</v>
      </c>
      <c r="AV38" s="5">
        <f t="shared" si="15"/>
        <v>578</v>
      </c>
      <c r="AW38" s="3"/>
      <c r="AX38" s="3" t="s">
        <v>217</v>
      </c>
      <c r="AY38" s="3" t="s">
        <v>219</v>
      </c>
      <c r="AZ38" s="3">
        <v>1408338.67</v>
      </c>
      <c r="BA38" s="4" t="str">
        <f t="shared" si="26"/>
        <v>2.4.1</v>
      </c>
      <c r="BB38" s="5">
        <f t="shared" si="17"/>
        <v>1408338.67</v>
      </c>
      <c r="BC38" s="3"/>
      <c r="BD38" s="3" t="s">
        <v>131</v>
      </c>
      <c r="BE38" s="3" t="s">
        <v>132</v>
      </c>
      <c r="BF38" s="3">
        <v>87705</v>
      </c>
      <c r="BG38" s="4" t="str">
        <f t="shared" si="27"/>
        <v>2.3.9</v>
      </c>
      <c r="BH38" s="5">
        <f t="shared" si="19"/>
        <v>87705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/>
      <c r="C39" s="7"/>
      <c r="D39" s="7"/>
      <c r="E39" s="4" t="str">
        <f t="shared" si="1"/>
        <v/>
      </c>
      <c r="F39" s="5">
        <f t="shared" si="2"/>
        <v>0</v>
      </c>
      <c r="G39" s="3"/>
      <c r="H39" s="7"/>
      <c r="I39" s="7"/>
      <c r="J39" s="7"/>
      <c r="K39" s="4" t="str">
        <f t="shared" si="3"/>
        <v/>
      </c>
      <c r="L39" s="5">
        <f t="shared" si="4"/>
        <v>0</v>
      </c>
      <c r="M39" s="3"/>
      <c r="N39" s="7" t="s">
        <v>180</v>
      </c>
      <c r="O39" s="7" t="s">
        <v>181</v>
      </c>
      <c r="P39" s="7">
        <v>4249.75</v>
      </c>
      <c r="Q39" s="4" t="str">
        <f t="shared" si="5"/>
        <v>2.3.9</v>
      </c>
      <c r="R39" s="5">
        <f t="shared" si="6"/>
        <v>4249.75</v>
      </c>
      <c r="S39" s="3"/>
      <c r="T39" s="7" t="s">
        <v>180</v>
      </c>
      <c r="U39" s="7" t="s">
        <v>181</v>
      </c>
      <c r="V39" s="7">
        <v>702.9</v>
      </c>
      <c r="W39" s="4" t="str">
        <f t="shared" si="7"/>
        <v>2.3.9</v>
      </c>
      <c r="X39" s="5">
        <f t="shared" si="8"/>
        <v>702.9</v>
      </c>
      <c r="Y39" s="3"/>
      <c r="Z39" s="7"/>
      <c r="AA39" s="7"/>
      <c r="AB39" s="7"/>
      <c r="AC39" s="4" t="str">
        <f t="shared" si="9"/>
        <v/>
      </c>
      <c r="AD39" s="5">
        <f t="shared" si="10"/>
        <v>0</v>
      </c>
      <c r="AE39" s="3"/>
      <c r="AF39" s="3" t="s">
        <v>206</v>
      </c>
      <c r="AG39" s="3" t="s">
        <v>207</v>
      </c>
      <c r="AH39" s="3">
        <v>2300</v>
      </c>
      <c r="AI39" s="4" t="str">
        <f t="shared" si="11"/>
        <v>2.3.9</v>
      </c>
      <c r="AJ39" s="5">
        <f t="shared" si="12"/>
        <v>2300</v>
      </c>
      <c r="AK39" s="3"/>
      <c r="AL39" s="2" t="s">
        <v>146</v>
      </c>
      <c r="AM39" s="2" t="s">
        <v>147</v>
      </c>
      <c r="AN39" s="67">
        <v>566949.15</v>
      </c>
      <c r="AO39" s="4" t="str">
        <f t="shared" si="24"/>
        <v>2.6.4</v>
      </c>
      <c r="AP39" s="5">
        <f t="shared" si="13"/>
        <v>566949.15</v>
      </c>
      <c r="AQ39" s="3"/>
      <c r="AR39" s="3" t="s">
        <v>133</v>
      </c>
      <c r="AS39" s="3" t="s">
        <v>134</v>
      </c>
      <c r="AT39" s="64">
        <v>0</v>
      </c>
      <c r="AU39" s="4" t="str">
        <f t="shared" si="25"/>
        <v>2.3.9</v>
      </c>
      <c r="AV39" s="5">
        <f t="shared" si="15"/>
        <v>0</v>
      </c>
      <c r="AW39" s="3"/>
      <c r="AX39" s="3" t="s">
        <v>212</v>
      </c>
      <c r="AY39" s="3" t="s">
        <v>213</v>
      </c>
      <c r="AZ39" s="3">
        <v>76290</v>
      </c>
      <c r="BA39" s="4" t="str">
        <f t="shared" si="26"/>
        <v>2.6.1</v>
      </c>
      <c r="BB39" s="5">
        <f t="shared" si="17"/>
        <v>76290</v>
      </c>
      <c r="BC39" s="3"/>
      <c r="BD39" s="3" t="s">
        <v>180</v>
      </c>
      <c r="BE39" s="3" t="s">
        <v>181</v>
      </c>
      <c r="BF39" s="3">
        <v>68.95</v>
      </c>
      <c r="BG39" s="4" t="str">
        <f t="shared" si="27"/>
        <v>2.3.9</v>
      </c>
      <c r="BH39" s="5">
        <f t="shared" si="19"/>
        <v>68.95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/>
      <c r="C40" s="7"/>
      <c r="D40" s="7"/>
      <c r="E40" s="4" t="str">
        <f t="shared" si="1"/>
        <v/>
      </c>
      <c r="F40" s="5">
        <f t="shared" si="2"/>
        <v>0</v>
      </c>
      <c r="G40" s="3"/>
      <c r="H40" s="7"/>
      <c r="I40" s="7"/>
      <c r="J40" s="7"/>
      <c r="K40" s="4" t="str">
        <f t="shared" si="3"/>
        <v/>
      </c>
      <c r="L40" s="5">
        <f t="shared" si="4"/>
        <v>0</v>
      </c>
      <c r="M40" s="3"/>
      <c r="N40" s="7" t="s">
        <v>144</v>
      </c>
      <c r="O40" s="7" t="s">
        <v>145</v>
      </c>
      <c r="P40" s="7">
        <v>4935</v>
      </c>
      <c r="Q40" s="4" t="str">
        <f t="shared" si="5"/>
        <v>2.3.9</v>
      </c>
      <c r="R40" s="5">
        <f t="shared" si="6"/>
        <v>4935</v>
      </c>
      <c r="S40" s="3"/>
      <c r="T40" s="7" t="s">
        <v>133</v>
      </c>
      <c r="U40" s="7" t="s">
        <v>134</v>
      </c>
      <c r="V40" s="7">
        <v>12834</v>
      </c>
      <c r="W40" s="4" t="str">
        <f t="shared" si="7"/>
        <v>2.3.9</v>
      </c>
      <c r="X40" s="5">
        <f t="shared" si="8"/>
        <v>12834</v>
      </c>
      <c r="Y40" s="3"/>
      <c r="Z40" s="7"/>
      <c r="AA40" s="7"/>
      <c r="AB40" s="7"/>
      <c r="AC40" s="4" t="str">
        <f t="shared" si="9"/>
        <v/>
      </c>
      <c r="AD40" s="5">
        <f t="shared" si="10"/>
        <v>0</v>
      </c>
      <c r="AE40" s="3"/>
      <c r="AF40" s="3" t="s">
        <v>133</v>
      </c>
      <c r="AG40" s="3" t="s">
        <v>134</v>
      </c>
      <c r="AH40" s="3">
        <v>3123.2099999999627</v>
      </c>
      <c r="AI40" s="4" t="str">
        <f t="shared" si="11"/>
        <v>2.3.9</v>
      </c>
      <c r="AJ40" s="5">
        <f t="shared" si="12"/>
        <v>3123.2099999999627</v>
      </c>
      <c r="AK40" s="3"/>
      <c r="AL40" s="2" t="s">
        <v>150</v>
      </c>
      <c r="AM40" s="2" t="s">
        <v>151</v>
      </c>
      <c r="AN40" s="67">
        <v>1485205.5</v>
      </c>
      <c r="AO40" s="4" t="str">
        <f t="shared" si="24"/>
        <v>2.7.2</v>
      </c>
      <c r="AP40" s="5">
        <f t="shared" si="13"/>
        <v>1485205.5</v>
      </c>
      <c r="AQ40" s="3"/>
      <c r="AR40" s="3" t="s">
        <v>212</v>
      </c>
      <c r="AS40" s="3" t="s">
        <v>213</v>
      </c>
      <c r="AT40" s="64">
        <v>1666000</v>
      </c>
      <c r="AU40" s="4" t="str">
        <f t="shared" si="25"/>
        <v>2.6.1</v>
      </c>
      <c r="AV40" s="5">
        <f t="shared" si="15"/>
        <v>1666000</v>
      </c>
      <c r="AW40" s="3"/>
      <c r="AX40" s="3" t="s">
        <v>218</v>
      </c>
      <c r="AY40" s="3" t="s">
        <v>220</v>
      </c>
      <c r="AZ40" s="3">
        <v>64342.879999999997</v>
      </c>
      <c r="BA40" s="4" t="str">
        <f t="shared" si="26"/>
        <v>2.6.3</v>
      </c>
      <c r="BB40" s="5">
        <f t="shared" si="17"/>
        <v>64342.879999999997</v>
      </c>
      <c r="BC40" s="3"/>
      <c r="BD40" s="3" t="s">
        <v>144</v>
      </c>
      <c r="BE40" s="3" t="s">
        <v>145</v>
      </c>
      <c r="BF40" s="3">
        <v>900</v>
      </c>
      <c r="BG40" s="4" t="str">
        <f t="shared" si="27"/>
        <v>2.3.9</v>
      </c>
      <c r="BH40" s="5">
        <f t="shared" si="19"/>
        <v>900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/>
      <c r="C41" s="7"/>
      <c r="D41" s="7"/>
      <c r="E41" s="4" t="str">
        <f t="shared" si="1"/>
        <v/>
      </c>
      <c r="F41" s="5">
        <f t="shared" si="2"/>
        <v>0</v>
      </c>
      <c r="G41" s="3"/>
      <c r="H41" s="7"/>
      <c r="I41" s="7"/>
      <c r="J41" s="7"/>
      <c r="K41" s="4" t="str">
        <f t="shared" si="3"/>
        <v/>
      </c>
      <c r="L41" s="5">
        <f t="shared" si="4"/>
        <v>0</v>
      </c>
      <c r="M41" s="3"/>
      <c r="N41" s="7" t="s">
        <v>133</v>
      </c>
      <c r="O41" s="7" t="s">
        <v>134</v>
      </c>
      <c r="P41" s="7">
        <v>3354.48</v>
      </c>
      <c r="Q41" s="4" t="str">
        <f t="shared" si="5"/>
        <v>2.3.9</v>
      </c>
      <c r="R41" s="5">
        <f t="shared" si="6"/>
        <v>3354.48</v>
      </c>
      <c r="S41" s="3"/>
      <c r="T41" s="7" t="s">
        <v>135</v>
      </c>
      <c r="U41" s="7" t="s">
        <v>136</v>
      </c>
      <c r="V41" s="7">
        <v>461408.4</v>
      </c>
      <c r="W41" s="4" t="str">
        <f t="shared" si="7"/>
        <v>2.4.1</v>
      </c>
      <c r="X41" s="5">
        <f t="shared" si="8"/>
        <v>461408.4</v>
      </c>
      <c r="Y41" s="3"/>
      <c r="Z41" s="7"/>
      <c r="AA41" s="7"/>
      <c r="AB41" s="7"/>
      <c r="AC41" s="4" t="str">
        <f t="shared" si="9"/>
        <v/>
      </c>
      <c r="AD41" s="5">
        <f t="shared" si="10"/>
        <v>0</v>
      </c>
      <c r="AE41" s="3"/>
      <c r="AF41" s="3" t="s">
        <v>186</v>
      </c>
      <c r="AG41" s="3" t="s">
        <v>187</v>
      </c>
      <c r="AH41" s="3">
        <v>2595</v>
      </c>
      <c r="AI41" s="4" t="str">
        <f t="shared" si="11"/>
        <v>2.6.5</v>
      </c>
      <c r="AJ41" s="5">
        <f t="shared" si="12"/>
        <v>2595</v>
      </c>
      <c r="AK41" s="3"/>
      <c r="AL41" s="3"/>
      <c r="AM41" s="3"/>
      <c r="AN41" s="3"/>
      <c r="AO41" s="4" t="str">
        <f t="shared" ref="AO41:AO62" si="30">MID(AL41,1,5)</f>
        <v/>
      </c>
      <c r="AP41" s="5">
        <f t="shared" si="13"/>
        <v>0</v>
      </c>
      <c r="AQ41" s="3"/>
      <c r="AR41" s="3" t="s">
        <v>146</v>
      </c>
      <c r="AS41" s="3" t="s">
        <v>147</v>
      </c>
      <c r="AT41" s="64">
        <v>2284328.85</v>
      </c>
      <c r="AU41" s="4" t="str">
        <f t="shared" si="25"/>
        <v>2.6.4</v>
      </c>
      <c r="AV41" s="5">
        <f t="shared" si="15"/>
        <v>2284328.85</v>
      </c>
      <c r="AW41" s="3"/>
      <c r="AX41" s="3" t="s">
        <v>150</v>
      </c>
      <c r="AY41" s="3" t="s">
        <v>151</v>
      </c>
      <c r="AZ41" s="3">
        <v>3028787.47</v>
      </c>
      <c r="BA41" s="4" t="str">
        <f t="shared" si="26"/>
        <v>2.7.2</v>
      </c>
      <c r="BB41" s="5">
        <f t="shared" si="17"/>
        <v>3028787.47</v>
      </c>
      <c r="BC41" s="3"/>
      <c r="BD41" s="3" t="s">
        <v>206</v>
      </c>
      <c r="BE41" s="3" t="s">
        <v>207</v>
      </c>
      <c r="BF41" s="3">
        <v>850</v>
      </c>
      <c r="BG41" s="4" t="str">
        <f t="shared" si="27"/>
        <v>2.3.9</v>
      </c>
      <c r="BH41" s="5">
        <f t="shared" si="19"/>
        <v>850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/>
      <c r="C42" s="7"/>
      <c r="D42" s="7"/>
      <c r="E42" s="4" t="str">
        <f t="shared" si="1"/>
        <v/>
      </c>
      <c r="F42" s="5">
        <f t="shared" si="2"/>
        <v>0</v>
      </c>
      <c r="G42" s="3"/>
      <c r="H42" s="7"/>
      <c r="I42" s="7"/>
      <c r="J42" s="7"/>
      <c r="K42" s="4" t="str">
        <f t="shared" si="3"/>
        <v/>
      </c>
      <c r="L42" s="5">
        <f t="shared" si="4"/>
        <v>0</v>
      </c>
      <c r="M42" s="3"/>
      <c r="N42" s="7" t="s">
        <v>186</v>
      </c>
      <c r="O42" s="7" t="s">
        <v>187</v>
      </c>
      <c r="P42" s="7">
        <v>890</v>
      </c>
      <c r="Q42" s="4" t="str">
        <f t="shared" si="5"/>
        <v>2.6.5</v>
      </c>
      <c r="R42" s="5">
        <f t="shared" si="6"/>
        <v>890</v>
      </c>
      <c r="S42" s="3"/>
      <c r="T42" s="7" t="s">
        <v>150</v>
      </c>
      <c r="U42" s="7" t="s">
        <v>151</v>
      </c>
      <c r="V42" s="7">
        <v>1705447.88</v>
      </c>
      <c r="W42" s="4" t="str">
        <f t="shared" si="7"/>
        <v>2.7.2</v>
      </c>
      <c r="X42" s="5">
        <f t="shared" si="8"/>
        <v>1705447.88</v>
      </c>
      <c r="Y42" s="3"/>
      <c r="Z42" s="7"/>
      <c r="AA42" s="7"/>
      <c r="AB42" s="7"/>
      <c r="AC42" s="4" t="str">
        <f t="shared" si="9"/>
        <v/>
      </c>
      <c r="AD42" s="5">
        <f t="shared" si="10"/>
        <v>0</v>
      </c>
      <c r="AE42" s="3"/>
      <c r="AF42" s="3" t="s">
        <v>150</v>
      </c>
      <c r="AG42" s="3" t="s">
        <v>151</v>
      </c>
      <c r="AH42" s="3">
        <v>552295</v>
      </c>
      <c r="AI42" s="4" t="str">
        <f t="shared" si="11"/>
        <v>2.7.2</v>
      </c>
      <c r="AJ42" s="5">
        <f t="shared" si="12"/>
        <v>552295</v>
      </c>
      <c r="AK42" s="3"/>
      <c r="AL42" s="3"/>
      <c r="AM42" s="3"/>
      <c r="AN42" s="3"/>
      <c r="AO42" s="4" t="str">
        <f t="shared" si="30"/>
        <v/>
      </c>
      <c r="AP42" s="5">
        <f t="shared" si="13"/>
        <v>0</v>
      </c>
      <c r="AQ42" s="3"/>
      <c r="AR42" s="3" t="s">
        <v>186</v>
      </c>
      <c r="AS42" s="3" t="s">
        <v>187</v>
      </c>
      <c r="AT42" s="64">
        <v>38790</v>
      </c>
      <c r="AU42" s="4" t="str">
        <f t="shared" si="25"/>
        <v>2.6.5</v>
      </c>
      <c r="AV42" s="5">
        <f t="shared" si="15"/>
        <v>38790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 t="s">
        <v>224</v>
      </c>
      <c r="BE42" s="3" t="s">
        <v>226</v>
      </c>
      <c r="BF42" s="3">
        <v>817471.62</v>
      </c>
      <c r="BG42" s="4" t="str">
        <f t="shared" si="27"/>
        <v>2.3.9</v>
      </c>
      <c r="BH42" s="5">
        <f t="shared" si="19"/>
        <v>817471.62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/>
      <c r="C43" s="7"/>
      <c r="D43" s="7"/>
      <c r="E43" s="4" t="str">
        <f t="shared" si="1"/>
        <v/>
      </c>
      <c r="F43" s="5">
        <f t="shared" si="2"/>
        <v>0</v>
      </c>
      <c r="G43" s="3"/>
      <c r="H43" s="7"/>
      <c r="I43" s="7"/>
      <c r="J43" s="7"/>
      <c r="K43" s="4" t="str">
        <f t="shared" si="3"/>
        <v/>
      </c>
      <c r="L43" s="5">
        <f t="shared" si="4"/>
        <v>0</v>
      </c>
      <c r="M43" s="3"/>
      <c r="N43" s="7" t="s">
        <v>150</v>
      </c>
      <c r="O43" s="7" t="s">
        <v>151</v>
      </c>
      <c r="P43" s="7">
        <v>963552</v>
      </c>
      <c r="Q43" s="4" t="str">
        <f t="shared" si="5"/>
        <v>2.7.2</v>
      </c>
      <c r="R43" s="5">
        <f t="shared" si="6"/>
        <v>963552</v>
      </c>
      <c r="S43" s="3"/>
      <c r="T43" s="7"/>
      <c r="U43" s="7"/>
      <c r="V43" s="7"/>
      <c r="W43" s="4" t="str">
        <f t="shared" si="7"/>
        <v/>
      </c>
      <c r="X43" s="5">
        <f t="shared" si="8"/>
        <v>0</v>
      </c>
      <c r="Y43" s="3"/>
      <c r="Z43" s="7"/>
      <c r="AA43" s="7"/>
      <c r="AB43" s="7"/>
      <c r="AC43" s="4" t="str">
        <f t="shared" si="9"/>
        <v/>
      </c>
      <c r="AD43" s="5">
        <f t="shared" si="10"/>
        <v>0</v>
      </c>
      <c r="AE43" s="3"/>
      <c r="AF43" s="3"/>
      <c r="AG43" s="3"/>
      <c r="AH43" s="3"/>
      <c r="AI43" s="4" t="str">
        <f t="shared" si="11"/>
        <v/>
      </c>
      <c r="AJ43" s="5">
        <f t="shared" si="12"/>
        <v>0</v>
      </c>
      <c r="AK43" s="3"/>
      <c r="AL43" s="3"/>
      <c r="AM43" s="3"/>
      <c r="AN43" s="3"/>
      <c r="AO43" s="4" t="str">
        <f t="shared" si="30"/>
        <v/>
      </c>
      <c r="AP43" s="5">
        <f t="shared" si="13"/>
        <v>0</v>
      </c>
      <c r="AQ43" s="3"/>
      <c r="AR43" s="3" t="s">
        <v>150</v>
      </c>
      <c r="AS43" s="3" t="s">
        <v>151</v>
      </c>
      <c r="AT43" s="64">
        <v>1155878.3</v>
      </c>
      <c r="AU43" s="4" t="str">
        <f t="shared" si="25"/>
        <v>2.7.2</v>
      </c>
      <c r="AV43" s="5">
        <f t="shared" si="15"/>
        <v>1155878.3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 t="s">
        <v>133</v>
      </c>
      <c r="BE43" s="3" t="s">
        <v>134</v>
      </c>
      <c r="BF43" s="3">
        <v>77468.97</v>
      </c>
      <c r="BG43" s="4" t="str">
        <f t="shared" si="27"/>
        <v>2.3.9</v>
      </c>
      <c r="BH43" s="5">
        <f t="shared" si="19"/>
        <v>77468.97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/>
      <c r="C44" s="7"/>
      <c r="D44" s="7"/>
      <c r="E44" s="4" t="str">
        <f t="shared" si="1"/>
        <v/>
      </c>
      <c r="F44" s="5">
        <f t="shared" si="2"/>
        <v>0</v>
      </c>
      <c r="G44" s="3"/>
      <c r="H44" s="7"/>
      <c r="I44" s="7"/>
      <c r="J44" s="7"/>
      <c r="K44" s="4" t="str">
        <f t="shared" si="3"/>
        <v/>
      </c>
      <c r="L44" s="5">
        <f t="shared" si="4"/>
        <v>0</v>
      </c>
      <c r="M44" s="3"/>
      <c r="N44" s="7"/>
      <c r="O44" s="7"/>
      <c r="P44" s="7"/>
      <c r="Q44" s="4" t="str">
        <f t="shared" si="5"/>
        <v/>
      </c>
      <c r="R44" s="5">
        <f t="shared" si="6"/>
        <v>0</v>
      </c>
      <c r="S44" s="3"/>
      <c r="T44" s="7"/>
      <c r="U44" s="7"/>
      <c r="V44" s="7"/>
      <c r="W44" s="4" t="str">
        <f t="shared" si="7"/>
        <v/>
      </c>
      <c r="X44" s="5">
        <f t="shared" si="8"/>
        <v>0</v>
      </c>
      <c r="Y44" s="3"/>
      <c r="Z44" s="7"/>
      <c r="AA44" s="7"/>
      <c r="AB44" s="7"/>
      <c r="AC44" s="4" t="str">
        <f t="shared" si="9"/>
        <v/>
      </c>
      <c r="AD44" s="5">
        <f t="shared" si="10"/>
        <v>0</v>
      </c>
      <c r="AE44" s="3"/>
      <c r="AF44" s="3"/>
      <c r="AG44" s="3"/>
      <c r="AH44" s="3"/>
      <c r="AI44" s="4" t="str">
        <f t="shared" si="11"/>
        <v/>
      </c>
      <c r="AJ44" s="5">
        <f t="shared" si="12"/>
        <v>0</v>
      </c>
      <c r="AK44" s="3"/>
      <c r="AL44" s="3"/>
      <c r="AM44" s="3"/>
      <c r="AN44" s="3"/>
      <c r="AO44" s="4" t="str">
        <f t="shared" si="30"/>
        <v/>
      </c>
      <c r="AP44" s="5">
        <f t="shared" si="13"/>
        <v>0</v>
      </c>
      <c r="AQ44" s="3"/>
      <c r="AR44" s="3"/>
      <c r="AS44" s="3"/>
      <c r="AT44" s="64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 t="s">
        <v>217</v>
      </c>
      <c r="BE44" s="3" t="s">
        <v>219</v>
      </c>
      <c r="BF44" s="3">
        <v>2618207.2400000002</v>
      </c>
      <c r="BG44" s="4" t="str">
        <f t="shared" si="27"/>
        <v>2.4.1</v>
      </c>
      <c r="BH44" s="5">
        <f t="shared" si="19"/>
        <v>2618207.2400000002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/>
      <c r="C45" s="7"/>
      <c r="D45" s="7"/>
      <c r="E45" s="4" t="str">
        <f t="shared" si="1"/>
        <v/>
      </c>
      <c r="F45" s="5">
        <f t="shared" si="2"/>
        <v>0</v>
      </c>
      <c r="G45" s="3"/>
      <c r="H45" s="7"/>
      <c r="I45" s="7"/>
      <c r="J45" s="7"/>
      <c r="K45" s="4" t="str">
        <f t="shared" si="3"/>
        <v/>
      </c>
      <c r="L45" s="5">
        <f t="shared" si="4"/>
        <v>0</v>
      </c>
      <c r="M45" s="3"/>
      <c r="N45" s="7"/>
      <c r="O45" s="7"/>
      <c r="P45" s="7"/>
      <c r="Q45" s="4" t="str">
        <f t="shared" si="5"/>
        <v/>
      </c>
      <c r="R45" s="5">
        <f t="shared" si="6"/>
        <v>0</v>
      </c>
      <c r="S45" s="3"/>
      <c r="T45" s="7"/>
      <c r="U45" s="7"/>
      <c r="V45" s="7"/>
      <c r="W45" s="4" t="str">
        <f t="shared" si="7"/>
        <v/>
      </c>
      <c r="X45" s="5">
        <f t="shared" si="8"/>
        <v>0</v>
      </c>
      <c r="Y45" s="3"/>
      <c r="Z45" s="7"/>
      <c r="AA45" s="7"/>
      <c r="AB45" s="7"/>
      <c r="AC45" s="4" t="str">
        <f t="shared" si="9"/>
        <v/>
      </c>
      <c r="AD45" s="5">
        <f t="shared" si="10"/>
        <v>0</v>
      </c>
      <c r="AE45" s="3"/>
      <c r="AF45" s="3"/>
      <c r="AG45" s="3"/>
      <c r="AH45" s="3"/>
      <c r="AI45" s="4" t="str">
        <f t="shared" si="11"/>
        <v/>
      </c>
      <c r="AJ45" s="5">
        <f t="shared" si="12"/>
        <v>0</v>
      </c>
      <c r="AK45" s="3"/>
      <c r="AL45" s="3"/>
      <c r="AM45" s="3"/>
      <c r="AN45" s="3"/>
      <c r="AO45" s="4" t="str">
        <f t="shared" si="30"/>
        <v/>
      </c>
      <c r="AP45" s="5">
        <f t="shared" si="13"/>
        <v>0</v>
      </c>
      <c r="AQ45" s="3"/>
      <c r="AR45" s="3"/>
      <c r="AS45" s="3"/>
      <c r="AT45" s="64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 t="s">
        <v>212</v>
      </c>
      <c r="BE45" s="3" t="s">
        <v>213</v>
      </c>
      <c r="BF45" s="3">
        <v>361622</v>
      </c>
      <c r="BG45" s="4" t="str">
        <f t="shared" si="27"/>
        <v>2.6.1</v>
      </c>
      <c r="BH45" s="5">
        <f t="shared" si="19"/>
        <v>361622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/>
      <c r="C46" s="7"/>
      <c r="D46" s="7"/>
      <c r="E46" s="4" t="str">
        <f t="shared" si="1"/>
        <v/>
      </c>
      <c r="F46" s="5">
        <f t="shared" si="2"/>
        <v>0</v>
      </c>
      <c r="G46" s="3"/>
      <c r="H46" s="7"/>
      <c r="I46" s="7"/>
      <c r="J46" s="7"/>
      <c r="K46" s="4" t="str">
        <f t="shared" si="3"/>
        <v/>
      </c>
      <c r="L46" s="5">
        <f t="shared" si="4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/>
      <c r="U46" s="7"/>
      <c r="V46" s="7"/>
      <c r="W46" s="4" t="str">
        <f t="shared" si="7"/>
        <v/>
      </c>
      <c r="X46" s="5">
        <f t="shared" si="8"/>
        <v>0</v>
      </c>
      <c r="Y46" s="3"/>
      <c r="Z46" s="7"/>
      <c r="AA46" s="7"/>
      <c r="AB46" s="7"/>
      <c r="AC46" s="4" t="str">
        <f t="shared" si="9"/>
        <v/>
      </c>
      <c r="AD46" s="5">
        <f t="shared" si="10"/>
        <v>0</v>
      </c>
      <c r="AE46" s="3"/>
      <c r="AF46" s="3"/>
      <c r="AG46" s="3"/>
      <c r="AH46" s="3"/>
      <c r="AI46" s="4" t="str">
        <f t="shared" si="11"/>
        <v/>
      </c>
      <c r="AJ46" s="5">
        <f t="shared" si="12"/>
        <v>0</v>
      </c>
      <c r="AK46" s="3"/>
      <c r="AL46" s="3"/>
      <c r="AM46" s="3"/>
      <c r="AN46" s="3"/>
      <c r="AO46" s="4" t="str">
        <f t="shared" si="30"/>
        <v/>
      </c>
      <c r="AP46" s="5">
        <f t="shared" si="13"/>
        <v>0</v>
      </c>
      <c r="AQ46" s="3"/>
      <c r="AR46" s="3"/>
      <c r="AS46" s="3"/>
      <c r="AT46" s="64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/>
      <c r="C47" s="7"/>
      <c r="D47" s="7"/>
      <c r="E47" s="4" t="str">
        <f t="shared" si="1"/>
        <v/>
      </c>
      <c r="F47" s="5">
        <f t="shared" si="2"/>
        <v>0</v>
      </c>
      <c r="G47" s="3"/>
      <c r="H47" s="7"/>
      <c r="I47" s="7"/>
      <c r="J47" s="7"/>
      <c r="K47" s="4" t="str">
        <f t="shared" si="3"/>
        <v/>
      </c>
      <c r="L47" s="5">
        <f t="shared" si="4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/>
      <c r="U47" s="7"/>
      <c r="V47" s="7"/>
      <c r="W47" s="4" t="str">
        <f t="shared" si="7"/>
        <v/>
      </c>
      <c r="X47" s="5">
        <f t="shared" si="8"/>
        <v>0</v>
      </c>
      <c r="Y47" s="3"/>
      <c r="Z47" s="7"/>
      <c r="AA47" s="7"/>
      <c r="AB47" s="7"/>
      <c r="AC47" s="4" t="str">
        <f t="shared" si="9"/>
        <v/>
      </c>
      <c r="AD47" s="5">
        <f t="shared" si="10"/>
        <v>0</v>
      </c>
      <c r="AE47" s="3"/>
      <c r="AF47" s="3"/>
      <c r="AG47" s="3"/>
      <c r="AH47" s="3"/>
      <c r="AI47" s="4" t="str">
        <f t="shared" si="11"/>
        <v/>
      </c>
      <c r="AJ47" s="5">
        <f t="shared" si="12"/>
        <v>0</v>
      </c>
      <c r="AK47" s="3"/>
      <c r="AL47" s="3"/>
      <c r="AM47" s="3"/>
      <c r="AN47" s="3"/>
      <c r="AO47" s="4" t="str">
        <f t="shared" si="30"/>
        <v/>
      </c>
      <c r="AP47" s="5">
        <f t="shared" si="13"/>
        <v>0</v>
      </c>
      <c r="AQ47" s="3"/>
      <c r="AR47" s="3"/>
      <c r="AS47" s="3"/>
      <c r="AT47" s="64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/>
      <c r="C48" s="7"/>
      <c r="D48" s="7"/>
      <c r="E48" s="4" t="str">
        <f t="shared" si="1"/>
        <v/>
      </c>
      <c r="F48" s="5">
        <f t="shared" si="2"/>
        <v>0</v>
      </c>
      <c r="G48" s="3"/>
      <c r="H48" s="7"/>
      <c r="I48" s="7"/>
      <c r="J48" s="7"/>
      <c r="K48" s="4" t="str">
        <f t="shared" si="3"/>
        <v/>
      </c>
      <c r="L48" s="5">
        <f t="shared" si="4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/>
      <c r="U48" s="7"/>
      <c r="V48" s="7"/>
      <c r="W48" s="4" t="str">
        <f t="shared" si="7"/>
        <v/>
      </c>
      <c r="X48" s="5">
        <f t="shared" si="8"/>
        <v>0</v>
      </c>
      <c r="Y48" s="3"/>
      <c r="Z48" s="7"/>
      <c r="AA48" s="7"/>
      <c r="AB48" s="7"/>
      <c r="AC48" s="4" t="str">
        <f t="shared" si="9"/>
        <v/>
      </c>
      <c r="AD48" s="5">
        <f t="shared" si="10"/>
        <v>0</v>
      </c>
      <c r="AE48" s="3"/>
      <c r="AF48" s="3"/>
      <c r="AG48" s="3"/>
      <c r="AH48" s="3"/>
      <c r="AI48" s="4" t="str">
        <f t="shared" si="11"/>
        <v/>
      </c>
      <c r="AJ48" s="5">
        <f t="shared" si="12"/>
        <v>0</v>
      </c>
      <c r="AK48" s="3"/>
      <c r="AL48" s="3"/>
      <c r="AM48" s="3"/>
      <c r="AN48" s="3"/>
      <c r="AO48" s="4" t="str">
        <f t="shared" si="30"/>
        <v/>
      </c>
      <c r="AP48" s="5">
        <f t="shared" si="13"/>
        <v>0</v>
      </c>
      <c r="AQ48" s="3"/>
      <c r="AR48" s="3"/>
      <c r="AS48" s="3"/>
      <c r="AT48" s="64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/>
      <c r="C49" s="7"/>
      <c r="D49" s="7"/>
      <c r="E49" s="4" t="str">
        <f t="shared" si="1"/>
        <v/>
      </c>
      <c r="F49" s="5">
        <f t="shared" si="2"/>
        <v>0</v>
      </c>
      <c r="G49" s="3"/>
      <c r="H49" s="7"/>
      <c r="I49" s="7"/>
      <c r="J49" s="7"/>
      <c r="K49" s="4" t="str">
        <f t="shared" si="3"/>
        <v/>
      </c>
      <c r="L49" s="5">
        <f t="shared" si="4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/>
      <c r="AA49" s="7"/>
      <c r="AB49" s="7"/>
      <c r="AC49" s="4" t="str">
        <f t="shared" si="9"/>
        <v/>
      </c>
      <c r="AD49" s="5">
        <f t="shared" si="10"/>
        <v>0</v>
      </c>
      <c r="AE49" s="3"/>
      <c r="AF49" s="3"/>
      <c r="AG49" s="3"/>
      <c r="AH49" s="3"/>
      <c r="AI49" s="4" t="str">
        <f t="shared" si="11"/>
        <v/>
      </c>
      <c r="AJ49" s="5">
        <f t="shared" si="12"/>
        <v>0</v>
      </c>
      <c r="AK49" s="3"/>
      <c r="AL49" s="3"/>
      <c r="AM49" s="3"/>
      <c r="AN49" s="3"/>
      <c r="AO49" s="4" t="str">
        <f t="shared" si="30"/>
        <v/>
      </c>
      <c r="AP49" s="5">
        <f t="shared" si="13"/>
        <v>0</v>
      </c>
      <c r="AQ49" s="3"/>
      <c r="AR49" s="3"/>
      <c r="AS49" s="3"/>
      <c r="AT49" s="64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1"/>
        <v/>
      </c>
      <c r="F50" s="5">
        <f t="shared" si="2"/>
        <v>0</v>
      </c>
      <c r="G50" s="3"/>
      <c r="H50" s="7"/>
      <c r="I50" s="7"/>
      <c r="J50" s="7"/>
      <c r="K50" s="4" t="str">
        <f t="shared" si="3"/>
        <v/>
      </c>
      <c r="L50" s="5">
        <f t="shared" si="4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/>
      <c r="AG50" s="3"/>
      <c r="AH50" s="3"/>
      <c r="AI50" s="4" t="str">
        <f t="shared" si="11"/>
        <v/>
      </c>
      <c r="AJ50" s="5">
        <f t="shared" si="12"/>
        <v>0</v>
      </c>
      <c r="AK50" s="3"/>
      <c r="AL50" s="3"/>
      <c r="AM50" s="3"/>
      <c r="AN50" s="3"/>
      <c r="AO50" s="4" t="str">
        <f t="shared" si="30"/>
        <v/>
      </c>
      <c r="AP50" s="5">
        <f t="shared" si="13"/>
        <v>0</v>
      </c>
      <c r="AQ50" s="3"/>
      <c r="AR50" s="3"/>
      <c r="AS50" s="3"/>
      <c r="AT50" s="64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1"/>
        <v/>
      </c>
      <c r="F51" s="5">
        <f t="shared" si="2"/>
        <v>0</v>
      </c>
      <c r="G51" s="3"/>
      <c r="H51" s="7"/>
      <c r="I51" s="7"/>
      <c r="J51" s="7"/>
      <c r="K51" s="4" t="str">
        <f t="shared" si="3"/>
        <v/>
      </c>
      <c r="L51" s="5">
        <f t="shared" si="4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/>
      <c r="AG51" s="3"/>
      <c r="AH51" s="3"/>
      <c r="AI51" s="4" t="str">
        <f t="shared" si="11"/>
        <v/>
      </c>
      <c r="AJ51" s="5">
        <f t="shared" si="12"/>
        <v>0</v>
      </c>
      <c r="AK51" s="3"/>
      <c r="AL51" s="3"/>
      <c r="AM51" s="3"/>
      <c r="AN51" s="3"/>
      <c r="AO51" s="4" t="str">
        <f t="shared" si="30"/>
        <v/>
      </c>
      <c r="AP51" s="5">
        <f t="shared" si="13"/>
        <v>0</v>
      </c>
      <c r="AQ51" s="3"/>
      <c r="AR51" s="3"/>
      <c r="AS51" s="3"/>
      <c r="AT51" s="64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1"/>
        <v/>
      </c>
      <c r="F52" s="5">
        <f t="shared" si="2"/>
        <v>0</v>
      </c>
      <c r="G52" s="3"/>
      <c r="H52" s="7"/>
      <c r="I52" s="7"/>
      <c r="J52" s="7"/>
      <c r="K52" s="4" t="str">
        <f t="shared" si="3"/>
        <v/>
      </c>
      <c r="L52" s="5">
        <f t="shared" si="4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/>
      <c r="AG52" s="3"/>
      <c r="AH52" s="3"/>
      <c r="AI52" s="4" t="str">
        <f t="shared" si="11"/>
        <v/>
      </c>
      <c r="AJ52" s="5">
        <f t="shared" si="12"/>
        <v>0</v>
      </c>
      <c r="AK52" s="3"/>
      <c r="AL52" s="3"/>
      <c r="AM52" s="3"/>
      <c r="AN52" s="3"/>
      <c r="AO52" s="4" t="str">
        <f t="shared" si="30"/>
        <v/>
      </c>
      <c r="AP52" s="5">
        <f t="shared" si="13"/>
        <v>0</v>
      </c>
      <c r="AQ52" s="3"/>
      <c r="AR52" s="3"/>
      <c r="AS52" s="3"/>
      <c r="AT52" s="64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1"/>
        <v/>
      </c>
      <c r="F53" s="5">
        <f t="shared" si="2"/>
        <v>0</v>
      </c>
      <c r="G53" s="3"/>
      <c r="H53" s="7"/>
      <c r="I53" s="7"/>
      <c r="J53" s="7"/>
      <c r="K53" s="4" t="str">
        <f t="shared" si="3"/>
        <v/>
      </c>
      <c r="L53" s="5">
        <f t="shared" si="4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/>
      <c r="AG53" s="3"/>
      <c r="AH53" s="3"/>
      <c r="AI53" s="4" t="str">
        <f t="shared" si="11"/>
        <v/>
      </c>
      <c r="AJ53" s="5">
        <f t="shared" si="12"/>
        <v>0</v>
      </c>
      <c r="AK53" s="3"/>
      <c r="AL53" s="3"/>
      <c r="AM53" s="3"/>
      <c r="AN53" s="3"/>
      <c r="AO53" s="4" t="str">
        <f t="shared" si="30"/>
        <v/>
      </c>
      <c r="AP53" s="5">
        <f t="shared" si="13"/>
        <v>0</v>
      </c>
      <c r="AQ53" s="3"/>
      <c r="AR53" s="3"/>
      <c r="AS53" s="3"/>
      <c r="AT53" s="64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1"/>
        <v/>
      </c>
      <c r="F54" s="5">
        <f t="shared" si="2"/>
        <v>0</v>
      </c>
      <c r="G54" s="3"/>
      <c r="H54" s="7"/>
      <c r="I54" s="7"/>
      <c r="J54" s="7"/>
      <c r="K54" s="4" t="str">
        <f t="shared" si="3"/>
        <v/>
      </c>
      <c r="L54" s="5">
        <f t="shared" si="4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/>
      <c r="AG54" s="3"/>
      <c r="AH54" s="3"/>
      <c r="AI54" s="4" t="str">
        <f t="shared" si="11"/>
        <v/>
      </c>
      <c r="AJ54" s="5">
        <f t="shared" si="12"/>
        <v>0</v>
      </c>
      <c r="AK54" s="3"/>
      <c r="AL54" s="3"/>
      <c r="AM54" s="3"/>
      <c r="AN54" s="3"/>
      <c r="AO54" s="4" t="str">
        <f t="shared" si="30"/>
        <v/>
      </c>
      <c r="AP54" s="5">
        <f t="shared" si="13"/>
        <v>0</v>
      </c>
      <c r="AQ54" s="3"/>
      <c r="AR54" s="3"/>
      <c r="AS54" s="3"/>
      <c r="AT54" s="64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1"/>
        <v/>
      </c>
      <c r="F55" s="5">
        <f t="shared" si="2"/>
        <v>0</v>
      </c>
      <c r="G55" s="3"/>
      <c r="H55" s="7"/>
      <c r="I55" s="7"/>
      <c r="J55" s="7"/>
      <c r="K55" s="4" t="str">
        <f t="shared" si="3"/>
        <v/>
      </c>
      <c r="L55" s="5">
        <f t="shared" si="4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/>
      <c r="AG55" s="3"/>
      <c r="AH55" s="3"/>
      <c r="AI55" s="4" t="str">
        <f t="shared" si="11"/>
        <v/>
      </c>
      <c r="AJ55" s="5">
        <f t="shared" si="12"/>
        <v>0</v>
      </c>
      <c r="AK55" s="3"/>
      <c r="AL55" s="3"/>
      <c r="AM55" s="3"/>
      <c r="AN55" s="3"/>
      <c r="AO55" s="4" t="str">
        <f t="shared" si="30"/>
        <v/>
      </c>
      <c r="AP55" s="5">
        <f t="shared" si="13"/>
        <v>0</v>
      </c>
      <c r="AQ55" s="3"/>
      <c r="AR55" s="3"/>
      <c r="AS55" s="3"/>
      <c r="AT55" s="64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1"/>
        <v/>
      </c>
      <c r="F56" s="5">
        <f t="shared" si="2"/>
        <v>0</v>
      </c>
      <c r="G56" s="3"/>
      <c r="H56" s="7"/>
      <c r="I56" s="7"/>
      <c r="J56" s="7"/>
      <c r="K56" s="4" t="str">
        <f t="shared" si="3"/>
        <v/>
      </c>
      <c r="L56" s="5">
        <f t="shared" si="4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0"/>
        <v/>
      </c>
      <c r="AP56" s="5">
        <f t="shared" si="13"/>
        <v>0</v>
      </c>
      <c r="AQ56" s="3"/>
      <c r="AR56" s="3"/>
      <c r="AS56" s="3"/>
      <c r="AT56" s="64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1"/>
        <v/>
      </c>
      <c r="F57" s="5">
        <f t="shared" si="2"/>
        <v>0</v>
      </c>
      <c r="G57" s="3"/>
      <c r="H57" s="7"/>
      <c r="I57" s="7"/>
      <c r="J57" s="7"/>
      <c r="K57" s="4" t="str">
        <f t="shared" si="3"/>
        <v/>
      </c>
      <c r="L57" s="5">
        <f t="shared" si="4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0"/>
        <v/>
      </c>
      <c r="AP57" s="5">
        <f t="shared" si="13"/>
        <v>0</v>
      </c>
      <c r="AQ57" s="3"/>
      <c r="AR57" s="3"/>
      <c r="AS57" s="3"/>
      <c r="AT57" s="64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1"/>
        <v/>
      </c>
      <c r="F58" s="5">
        <f t="shared" si="2"/>
        <v>0</v>
      </c>
      <c r="G58" s="3"/>
      <c r="H58" s="7"/>
      <c r="I58" s="7"/>
      <c r="J58" s="7"/>
      <c r="K58" s="4" t="str">
        <f t="shared" si="3"/>
        <v/>
      </c>
      <c r="L58" s="5">
        <f t="shared" si="4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0"/>
        <v/>
      </c>
      <c r="AP58" s="5">
        <f t="shared" si="13"/>
        <v>0</v>
      </c>
      <c r="AQ58" s="3"/>
      <c r="AR58" s="3"/>
      <c r="AS58" s="3"/>
      <c r="AT58" s="64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1"/>
        <v/>
      </c>
      <c r="F59" s="5">
        <f t="shared" si="2"/>
        <v>0</v>
      </c>
      <c r="G59" s="3"/>
      <c r="H59" s="7"/>
      <c r="I59" s="7"/>
      <c r="J59" s="7"/>
      <c r="K59" s="4" t="str">
        <f t="shared" si="3"/>
        <v/>
      </c>
      <c r="L59" s="5">
        <f t="shared" si="4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0"/>
        <v/>
      </c>
      <c r="AP59" s="5">
        <f t="shared" si="13"/>
        <v>0</v>
      </c>
      <c r="AQ59" s="3"/>
      <c r="AR59" s="3"/>
      <c r="AS59" s="3"/>
      <c r="AT59" s="64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1"/>
        <v/>
      </c>
      <c r="F60" s="5">
        <f t="shared" si="2"/>
        <v>0</v>
      </c>
      <c r="G60" s="3"/>
      <c r="H60" s="7"/>
      <c r="I60" s="7"/>
      <c r="J60" s="7"/>
      <c r="K60" s="4" t="str">
        <f t="shared" si="3"/>
        <v/>
      </c>
      <c r="L60" s="5">
        <f t="shared" si="4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0"/>
        <v/>
      </c>
      <c r="AP60" s="5">
        <f t="shared" si="13"/>
        <v>0</v>
      </c>
      <c r="AQ60" s="3"/>
      <c r="AR60" s="3"/>
      <c r="AS60" s="3"/>
      <c r="AT60" s="64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1"/>
        <v/>
      </c>
      <c r="F61" s="5">
        <f t="shared" si="2"/>
        <v>0</v>
      </c>
      <c r="G61" s="3" t="s">
        <v>38</v>
      </c>
      <c r="H61" s="8"/>
      <c r="I61" s="8"/>
      <c r="J61" s="8"/>
      <c r="K61" s="4" t="str">
        <f t="shared" si="3"/>
        <v/>
      </c>
      <c r="L61" s="5">
        <f t="shared" si="4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0"/>
        <v/>
      </c>
      <c r="AP61" s="5">
        <f t="shared" si="13"/>
        <v>0</v>
      </c>
      <c r="AQ61" s="3"/>
      <c r="AR61" s="6"/>
      <c r="AS61" s="6"/>
      <c r="AT61" s="65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1"/>
        <v/>
      </c>
      <c r="F62" s="5">
        <f t="shared" si="2"/>
        <v>0</v>
      </c>
      <c r="G62" s="6" t="s">
        <v>38</v>
      </c>
      <c r="H62" s="7"/>
      <c r="I62" s="7"/>
      <c r="J62" s="7"/>
      <c r="K62" s="4" t="str">
        <f t="shared" si="3"/>
        <v/>
      </c>
      <c r="L62" s="5">
        <f t="shared" si="4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0"/>
        <v/>
      </c>
      <c r="AP62" s="5">
        <f t="shared" si="13"/>
        <v>0</v>
      </c>
      <c r="AQ62" s="3"/>
      <c r="AR62" s="3"/>
      <c r="AS62" s="3"/>
      <c r="AT62" s="64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1"/>
        <v/>
      </c>
      <c r="F63" s="5">
        <f t="shared" si="2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1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2">+AH63</f>
        <v>0</v>
      </c>
      <c r="AK63" s="3"/>
      <c r="AL63" s="3"/>
      <c r="AM63" s="3"/>
      <c r="AN63" s="3"/>
      <c r="AO63" s="4" t="str">
        <f t="shared" ref="AO63:AO73" si="33">MID(AL63,1,5)</f>
        <v/>
      </c>
      <c r="AP63" s="5">
        <f t="shared" ref="AP63:AP73" si="34">+AN63</f>
        <v>0</v>
      </c>
      <c r="AQ63" s="3"/>
      <c r="AR63" s="3"/>
      <c r="AS63" s="3"/>
      <c r="AT63" s="64"/>
      <c r="AU63" s="4" t="str">
        <f t="shared" ref="AU63:AU73" si="35">MID(AR63,1,5)</f>
        <v/>
      </c>
      <c r="AV63" s="5">
        <f t="shared" ref="AV63:AV73" si="36">+AT63</f>
        <v>0</v>
      </c>
      <c r="AW63" s="3"/>
      <c r="AX63" s="3"/>
      <c r="AY63" s="3"/>
      <c r="AZ63" s="3"/>
      <c r="BA63" s="4" t="str">
        <f t="shared" ref="BA63:BA73" si="37">MID(AX63,1,5)</f>
        <v/>
      </c>
      <c r="BB63" s="5">
        <f t="shared" ref="BB63:BB73" si="38">+AZ63</f>
        <v>0</v>
      </c>
      <c r="BC63" s="3"/>
      <c r="BD63" s="3"/>
      <c r="BE63" s="3"/>
      <c r="BF63" s="3"/>
      <c r="BG63" s="4" t="str">
        <f t="shared" ref="BG63:BG73" si="39">MID(BD63,1,5)</f>
        <v/>
      </c>
      <c r="BH63" s="5">
        <f t="shared" ref="BH63:BH73" si="40">+BF63</f>
        <v>0</v>
      </c>
      <c r="BI63" s="3"/>
      <c r="BJ63" s="3"/>
      <c r="BK63" s="3"/>
      <c r="BL63" s="3"/>
      <c r="BM63" s="4" t="str">
        <f t="shared" ref="BM63:BM73" si="41">MID(BJ63,1,5)</f>
        <v/>
      </c>
      <c r="BN63" s="5">
        <f t="shared" ref="BN63:BN73" si="42">+BL63</f>
        <v>0</v>
      </c>
      <c r="BO63" s="3"/>
      <c r="BP63" s="3"/>
      <c r="BQ63" s="3"/>
      <c r="BR63" s="3"/>
      <c r="BS63" s="4" t="str">
        <f t="shared" ref="BS63:BS73" si="43">MID(BP63,1,5)</f>
        <v/>
      </c>
      <c r="BT63" s="5">
        <f t="shared" ref="BT63:BT73" si="44">+BR63</f>
        <v>0</v>
      </c>
    </row>
    <row r="64" spans="1:72" x14ac:dyDescent="0.25">
      <c r="A64" s="3"/>
      <c r="B64" s="7"/>
      <c r="C64" s="7"/>
      <c r="D64" s="7"/>
      <c r="E64" s="4" t="str">
        <f t="shared" si="1"/>
        <v/>
      </c>
      <c r="F64" s="5">
        <f t="shared" si="2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1"/>
        <v>0</v>
      </c>
      <c r="AE64" s="3"/>
      <c r="AF64" s="3"/>
      <c r="AG64" s="3"/>
      <c r="AH64" s="3"/>
      <c r="AI64" s="4" t="str">
        <f t="shared" si="11"/>
        <v/>
      </c>
      <c r="AJ64" s="5">
        <f t="shared" si="32"/>
        <v>0</v>
      </c>
      <c r="AK64" s="3"/>
      <c r="AL64" s="3"/>
      <c r="AM64" s="3"/>
      <c r="AN64" s="3"/>
      <c r="AO64" s="4" t="str">
        <f t="shared" si="33"/>
        <v/>
      </c>
      <c r="AP64" s="5">
        <f t="shared" si="34"/>
        <v>0</v>
      </c>
      <c r="AQ64" s="3"/>
      <c r="AR64" s="3"/>
      <c r="AS64" s="3"/>
      <c r="AT64" s="64"/>
      <c r="AU64" s="4" t="str">
        <f t="shared" si="35"/>
        <v/>
      </c>
      <c r="AV64" s="5">
        <f t="shared" si="36"/>
        <v>0</v>
      </c>
      <c r="AW64" s="3"/>
      <c r="AX64" s="3"/>
      <c r="AY64" s="3"/>
      <c r="AZ64" s="3"/>
      <c r="BA64" s="4" t="str">
        <f t="shared" si="37"/>
        <v/>
      </c>
      <c r="BB64" s="5">
        <f t="shared" si="38"/>
        <v>0</v>
      </c>
      <c r="BC64" s="3"/>
      <c r="BD64" s="3"/>
      <c r="BE64" s="3"/>
      <c r="BF64" s="3"/>
      <c r="BG64" s="4" t="str">
        <f t="shared" si="39"/>
        <v/>
      </c>
      <c r="BH64" s="5">
        <f t="shared" si="40"/>
        <v>0</v>
      </c>
      <c r="BI64" s="3"/>
      <c r="BJ64" s="3"/>
      <c r="BK64" s="3"/>
      <c r="BL64" s="3"/>
      <c r="BM64" s="4" t="str">
        <f t="shared" si="41"/>
        <v/>
      </c>
      <c r="BN64" s="5">
        <f t="shared" si="42"/>
        <v>0</v>
      </c>
      <c r="BO64" s="3"/>
      <c r="BP64" s="3"/>
      <c r="BQ64" s="3"/>
      <c r="BR64" s="3"/>
      <c r="BS64" s="4" t="str">
        <f t="shared" si="43"/>
        <v/>
      </c>
      <c r="BT64" s="5">
        <f t="shared" si="44"/>
        <v>0</v>
      </c>
    </row>
    <row r="65" spans="1:72" x14ac:dyDescent="0.25">
      <c r="A65" s="3"/>
      <c r="B65" s="7"/>
      <c r="C65" s="7"/>
      <c r="D65" s="7"/>
      <c r="E65" s="4" t="str">
        <f t="shared" si="1"/>
        <v/>
      </c>
      <c r="F65" s="5">
        <f t="shared" si="2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1"/>
        <v>0</v>
      </c>
      <c r="AE65" s="3"/>
      <c r="AF65" s="3"/>
      <c r="AG65" s="3"/>
      <c r="AH65" s="3"/>
      <c r="AI65" s="4" t="str">
        <f t="shared" si="11"/>
        <v/>
      </c>
      <c r="AJ65" s="5">
        <f t="shared" si="32"/>
        <v>0</v>
      </c>
      <c r="AK65" s="3"/>
      <c r="AL65" s="3"/>
      <c r="AM65" s="3"/>
      <c r="AN65" s="3"/>
      <c r="AO65" s="4" t="str">
        <f t="shared" si="33"/>
        <v/>
      </c>
      <c r="AP65" s="5">
        <f t="shared" si="34"/>
        <v>0</v>
      </c>
      <c r="AQ65" s="3"/>
      <c r="AR65" s="3"/>
      <c r="AS65" s="3"/>
      <c r="AT65" s="64"/>
      <c r="AU65" s="4" t="str">
        <f t="shared" si="35"/>
        <v/>
      </c>
      <c r="AV65" s="5">
        <f t="shared" si="36"/>
        <v>0</v>
      </c>
      <c r="AW65" s="3"/>
      <c r="AX65" s="3"/>
      <c r="AY65" s="3"/>
      <c r="AZ65" s="3"/>
      <c r="BA65" s="4" t="str">
        <f t="shared" si="37"/>
        <v/>
      </c>
      <c r="BB65" s="5">
        <f t="shared" si="38"/>
        <v>0</v>
      </c>
      <c r="BC65" s="3"/>
      <c r="BD65" s="3"/>
      <c r="BE65" s="3"/>
      <c r="BF65" s="3"/>
      <c r="BG65" s="4" t="str">
        <f t="shared" si="39"/>
        <v/>
      </c>
      <c r="BH65" s="5">
        <f t="shared" si="40"/>
        <v>0</v>
      </c>
      <c r="BI65" s="3"/>
      <c r="BJ65" s="3"/>
      <c r="BK65" s="3"/>
      <c r="BL65" s="3"/>
      <c r="BM65" s="4" t="str">
        <f t="shared" si="41"/>
        <v/>
      </c>
      <c r="BN65" s="5">
        <f t="shared" si="42"/>
        <v>0</v>
      </c>
      <c r="BO65" s="3"/>
      <c r="BP65" s="3"/>
      <c r="BQ65" s="3"/>
      <c r="BR65" s="3"/>
      <c r="BS65" s="4" t="str">
        <f t="shared" si="43"/>
        <v/>
      </c>
      <c r="BT65" s="5">
        <f t="shared" si="44"/>
        <v>0</v>
      </c>
    </row>
    <row r="66" spans="1:72" x14ac:dyDescent="0.25">
      <c r="A66" s="3"/>
      <c r="B66" s="7"/>
      <c r="C66" s="7"/>
      <c r="D66" s="7"/>
      <c r="E66" s="4" t="str">
        <f t="shared" si="1"/>
        <v/>
      </c>
      <c r="F66" s="5">
        <f t="shared" si="2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1"/>
        <v>0</v>
      </c>
      <c r="AE66" s="3"/>
      <c r="AF66" s="3"/>
      <c r="AG66" s="3"/>
      <c r="AH66" s="3"/>
      <c r="AI66" s="4" t="str">
        <f t="shared" si="11"/>
        <v/>
      </c>
      <c r="AJ66" s="5">
        <f t="shared" si="32"/>
        <v>0</v>
      </c>
      <c r="AK66" s="3"/>
      <c r="AL66" s="3"/>
      <c r="AM66" s="3"/>
      <c r="AN66" s="3"/>
      <c r="AO66" s="4" t="str">
        <f t="shared" si="33"/>
        <v/>
      </c>
      <c r="AP66" s="5">
        <f t="shared" si="34"/>
        <v>0</v>
      </c>
      <c r="AQ66" s="3"/>
      <c r="AR66" s="3"/>
      <c r="AS66" s="3"/>
      <c r="AT66" s="64"/>
      <c r="AU66" s="4" t="str">
        <f t="shared" si="35"/>
        <v/>
      </c>
      <c r="AV66" s="5">
        <f t="shared" si="36"/>
        <v>0</v>
      </c>
      <c r="AW66" s="3"/>
      <c r="AX66" s="3"/>
      <c r="AY66" s="3"/>
      <c r="AZ66" s="3"/>
      <c r="BA66" s="4" t="str">
        <f t="shared" si="37"/>
        <v/>
      </c>
      <c r="BB66" s="5">
        <f t="shared" si="38"/>
        <v>0</v>
      </c>
      <c r="BC66" s="3"/>
      <c r="BD66" s="3"/>
      <c r="BE66" s="3"/>
      <c r="BF66" s="3"/>
      <c r="BG66" s="4" t="str">
        <f t="shared" si="39"/>
        <v/>
      </c>
      <c r="BH66" s="5">
        <f t="shared" si="40"/>
        <v>0</v>
      </c>
      <c r="BI66" s="3"/>
      <c r="BJ66" s="3"/>
      <c r="BK66" s="3"/>
      <c r="BL66" s="3"/>
      <c r="BM66" s="4" t="str">
        <f t="shared" si="41"/>
        <v/>
      </c>
      <c r="BN66" s="5">
        <f t="shared" si="42"/>
        <v>0</v>
      </c>
      <c r="BO66" s="3"/>
      <c r="BP66" s="3"/>
      <c r="BQ66" s="3"/>
      <c r="BR66" s="3"/>
      <c r="BS66" s="4" t="str">
        <f t="shared" si="43"/>
        <v/>
      </c>
      <c r="BT66" s="5">
        <f t="shared" si="44"/>
        <v>0</v>
      </c>
    </row>
    <row r="67" spans="1:72" x14ac:dyDescent="0.25">
      <c r="A67" s="3"/>
      <c r="B67" s="7"/>
      <c r="C67" s="7"/>
      <c r="D67" s="7"/>
      <c r="E67" s="4" t="str">
        <f t="shared" si="1"/>
        <v/>
      </c>
      <c r="F67" s="5">
        <f t="shared" si="2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1"/>
        <v>0</v>
      </c>
      <c r="AE67" s="3"/>
      <c r="AF67" s="3"/>
      <c r="AG67" s="3"/>
      <c r="AH67" s="3"/>
      <c r="AI67" s="4" t="str">
        <f t="shared" si="11"/>
        <v/>
      </c>
      <c r="AJ67" s="5">
        <f t="shared" si="32"/>
        <v>0</v>
      </c>
      <c r="AK67" s="3"/>
      <c r="AL67" s="3"/>
      <c r="AM67" s="3"/>
      <c r="AN67" s="3"/>
      <c r="AO67" s="4" t="str">
        <f t="shared" si="33"/>
        <v/>
      </c>
      <c r="AP67" s="5">
        <f t="shared" si="34"/>
        <v>0</v>
      </c>
      <c r="AQ67" s="3"/>
      <c r="AR67" s="3"/>
      <c r="AS67" s="3"/>
      <c r="AT67" s="64"/>
      <c r="AU67" s="4" t="str">
        <f t="shared" si="35"/>
        <v/>
      </c>
      <c r="AV67" s="5">
        <f t="shared" si="36"/>
        <v>0</v>
      </c>
      <c r="AW67" s="3"/>
      <c r="AX67" s="3"/>
      <c r="AY67" s="3"/>
      <c r="AZ67" s="3"/>
      <c r="BA67" s="4" t="str">
        <f t="shared" si="37"/>
        <v/>
      </c>
      <c r="BB67" s="5">
        <f t="shared" si="38"/>
        <v>0</v>
      </c>
      <c r="BC67" s="3"/>
      <c r="BD67" s="3"/>
      <c r="BE67" s="3"/>
      <c r="BF67" s="3"/>
      <c r="BG67" s="4" t="str">
        <f t="shared" si="39"/>
        <v/>
      </c>
      <c r="BH67" s="5">
        <f t="shared" si="40"/>
        <v>0</v>
      </c>
      <c r="BI67" s="3"/>
      <c r="BJ67" s="3"/>
      <c r="BK67" s="3"/>
      <c r="BL67" s="3"/>
      <c r="BM67" s="4" t="str">
        <f t="shared" si="41"/>
        <v/>
      </c>
      <c r="BN67" s="5">
        <f t="shared" si="42"/>
        <v>0</v>
      </c>
      <c r="BO67" s="3"/>
      <c r="BP67" s="3"/>
      <c r="BQ67" s="3"/>
      <c r="BR67" s="3"/>
      <c r="BS67" s="4" t="str">
        <f t="shared" si="43"/>
        <v/>
      </c>
      <c r="BT67" s="5">
        <f t="shared" si="44"/>
        <v>0</v>
      </c>
    </row>
    <row r="68" spans="1:72" x14ac:dyDescent="0.25">
      <c r="A68" s="3"/>
      <c r="B68" s="7"/>
      <c r="C68" s="7"/>
      <c r="D68" s="7"/>
      <c r="E68" s="4" t="str">
        <f t="shared" si="1"/>
        <v/>
      </c>
      <c r="F68" s="5">
        <f t="shared" si="2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1"/>
        <v>0</v>
      </c>
      <c r="AE68" s="3"/>
      <c r="AF68" s="3"/>
      <c r="AG68" s="3"/>
      <c r="AH68" s="3"/>
      <c r="AI68" s="4" t="str">
        <f t="shared" si="11"/>
        <v/>
      </c>
      <c r="AJ68" s="5">
        <f t="shared" si="32"/>
        <v>0</v>
      </c>
      <c r="AK68" s="3"/>
      <c r="AL68" s="3"/>
      <c r="AM68" s="3"/>
      <c r="AN68" s="3"/>
      <c r="AO68" s="4" t="str">
        <f t="shared" si="33"/>
        <v/>
      </c>
      <c r="AP68" s="5">
        <f t="shared" si="34"/>
        <v>0</v>
      </c>
      <c r="AQ68" s="3"/>
      <c r="AR68" s="3"/>
      <c r="AS68" s="3"/>
      <c r="AT68" s="64"/>
      <c r="AU68" s="4" t="str">
        <f t="shared" si="35"/>
        <v/>
      </c>
      <c r="AV68" s="5">
        <f t="shared" si="36"/>
        <v>0</v>
      </c>
      <c r="AW68" s="3"/>
      <c r="AX68" s="3"/>
      <c r="AY68" s="3"/>
      <c r="AZ68" s="3"/>
      <c r="BA68" s="4" t="str">
        <f t="shared" si="37"/>
        <v/>
      </c>
      <c r="BB68" s="5">
        <f t="shared" si="38"/>
        <v>0</v>
      </c>
      <c r="BC68" s="3"/>
      <c r="BD68" s="3"/>
      <c r="BE68" s="3"/>
      <c r="BF68" s="3"/>
      <c r="BG68" s="4" t="str">
        <f t="shared" si="39"/>
        <v/>
      </c>
      <c r="BH68" s="5">
        <f t="shared" si="40"/>
        <v>0</v>
      </c>
      <c r="BI68" s="3"/>
      <c r="BJ68" s="3"/>
      <c r="BK68" s="3"/>
      <c r="BL68" s="3"/>
      <c r="BM68" s="4" t="str">
        <f t="shared" si="41"/>
        <v/>
      </c>
      <c r="BN68" s="5">
        <f t="shared" si="42"/>
        <v>0</v>
      </c>
      <c r="BO68" s="3"/>
      <c r="BP68" s="3"/>
      <c r="BQ68" s="3"/>
      <c r="BR68" s="3"/>
      <c r="BS68" s="4" t="str">
        <f t="shared" si="43"/>
        <v/>
      </c>
      <c r="BT68" s="5">
        <f t="shared" si="44"/>
        <v>0</v>
      </c>
    </row>
    <row r="69" spans="1:72" x14ac:dyDescent="0.25">
      <c r="A69" s="3"/>
      <c r="B69" s="7"/>
      <c r="C69" s="7"/>
      <c r="D69" s="7"/>
      <c r="E69" s="4" t="str">
        <f t="shared" si="1"/>
        <v/>
      </c>
      <c r="F69" s="5">
        <f t="shared" si="2"/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1"/>
        <v>0</v>
      </c>
      <c r="AE69" s="3"/>
      <c r="AF69" s="3"/>
      <c r="AG69" s="3"/>
      <c r="AH69" s="3"/>
      <c r="AI69" s="4" t="str">
        <f t="shared" si="11"/>
        <v/>
      </c>
      <c r="AJ69" s="5">
        <f t="shared" si="32"/>
        <v>0</v>
      </c>
      <c r="AK69" s="3"/>
      <c r="AL69" s="3"/>
      <c r="AM69" s="3"/>
      <c r="AN69" s="3"/>
      <c r="AO69" s="4" t="str">
        <f t="shared" si="33"/>
        <v/>
      </c>
      <c r="AP69" s="5">
        <f t="shared" si="34"/>
        <v>0</v>
      </c>
      <c r="AQ69" s="3"/>
      <c r="AR69" s="3"/>
      <c r="AS69" s="3"/>
      <c r="AT69" s="64"/>
      <c r="AU69" s="4" t="str">
        <f t="shared" si="35"/>
        <v/>
      </c>
      <c r="AV69" s="5">
        <f t="shared" si="36"/>
        <v>0</v>
      </c>
      <c r="AW69" s="3"/>
      <c r="AX69" s="3"/>
      <c r="AY69" s="3"/>
      <c r="AZ69" s="3"/>
      <c r="BA69" s="4" t="str">
        <f t="shared" si="37"/>
        <v/>
      </c>
      <c r="BB69" s="5">
        <f t="shared" si="38"/>
        <v>0</v>
      </c>
      <c r="BC69" s="3"/>
      <c r="BD69" s="3"/>
      <c r="BE69" s="3"/>
      <c r="BF69" s="3"/>
      <c r="BG69" s="4" t="str">
        <f t="shared" si="39"/>
        <v/>
      </c>
      <c r="BH69" s="5">
        <f t="shared" si="40"/>
        <v>0</v>
      </c>
      <c r="BI69" s="3"/>
      <c r="BJ69" s="3"/>
      <c r="BK69" s="3"/>
      <c r="BL69" s="3"/>
      <c r="BM69" s="4" t="str">
        <f t="shared" si="41"/>
        <v/>
      </c>
      <c r="BN69" s="5">
        <f t="shared" si="42"/>
        <v>0</v>
      </c>
      <c r="BO69" s="3"/>
      <c r="BP69" s="3"/>
      <c r="BQ69" s="3"/>
      <c r="BR69" s="3"/>
      <c r="BS69" s="4" t="str">
        <f t="shared" si="43"/>
        <v/>
      </c>
      <c r="BT69" s="5">
        <f t="shared" si="44"/>
        <v>0</v>
      </c>
    </row>
    <row r="70" spans="1:72" x14ac:dyDescent="0.25">
      <c r="A70" s="3"/>
      <c r="B70" s="7"/>
      <c r="C70" s="7"/>
      <c r="D70" s="7"/>
      <c r="E70" s="4" t="str">
        <f t="shared" si="1"/>
        <v/>
      </c>
      <c r="F70" s="5">
        <f t="shared" si="2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1"/>
        <v>0</v>
      </c>
      <c r="AE70" s="3"/>
      <c r="AF70" s="3"/>
      <c r="AG70" s="3"/>
      <c r="AH70" s="3"/>
      <c r="AI70" s="4" t="str">
        <f t="shared" si="11"/>
        <v/>
      </c>
      <c r="AJ70" s="5">
        <f t="shared" si="32"/>
        <v>0</v>
      </c>
      <c r="AK70" s="3"/>
      <c r="AL70" s="3"/>
      <c r="AM70" s="3"/>
      <c r="AN70" s="3"/>
      <c r="AO70" s="4" t="str">
        <f t="shared" si="33"/>
        <v/>
      </c>
      <c r="AP70" s="5">
        <f t="shared" si="34"/>
        <v>0</v>
      </c>
      <c r="AQ70" s="3"/>
      <c r="AR70" s="3"/>
      <c r="AS70" s="3"/>
      <c r="AT70" s="64"/>
      <c r="AU70" s="4" t="str">
        <f t="shared" si="35"/>
        <v/>
      </c>
      <c r="AV70" s="5">
        <f t="shared" si="36"/>
        <v>0</v>
      </c>
      <c r="AW70" s="3"/>
      <c r="AX70" s="3"/>
      <c r="AY70" s="3"/>
      <c r="AZ70" s="3"/>
      <c r="BA70" s="4" t="str">
        <f t="shared" si="37"/>
        <v/>
      </c>
      <c r="BB70" s="5">
        <f t="shared" si="38"/>
        <v>0</v>
      </c>
      <c r="BC70" s="3"/>
      <c r="BD70" s="3"/>
      <c r="BE70" s="3"/>
      <c r="BF70" s="3"/>
      <c r="BG70" s="4" t="str">
        <f t="shared" si="39"/>
        <v/>
      </c>
      <c r="BH70" s="5">
        <f t="shared" si="40"/>
        <v>0</v>
      </c>
      <c r="BI70" s="3"/>
      <c r="BJ70" s="3"/>
      <c r="BK70" s="3"/>
      <c r="BL70" s="3"/>
      <c r="BM70" s="4" t="str">
        <f t="shared" si="41"/>
        <v/>
      </c>
      <c r="BN70" s="5">
        <f t="shared" si="42"/>
        <v>0</v>
      </c>
      <c r="BO70" s="3"/>
      <c r="BP70" s="3"/>
      <c r="BQ70" s="3"/>
      <c r="BR70" s="3"/>
      <c r="BS70" s="4" t="str">
        <f t="shared" si="43"/>
        <v/>
      </c>
      <c r="BT70" s="5">
        <f t="shared" si="44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1"/>
        <v>0</v>
      </c>
      <c r="AE71" s="3"/>
      <c r="AF71" s="3"/>
      <c r="AG71" s="3"/>
      <c r="AH71" s="3"/>
      <c r="AI71" s="4" t="str">
        <f>MID(AF71,1,5)</f>
        <v/>
      </c>
      <c r="AJ71" s="5">
        <f t="shared" si="32"/>
        <v>0</v>
      </c>
      <c r="AK71" s="3"/>
      <c r="AL71" s="3"/>
      <c r="AM71" s="3"/>
      <c r="AN71" s="3"/>
      <c r="AO71" s="4" t="str">
        <f t="shared" si="33"/>
        <v/>
      </c>
      <c r="AP71" s="5">
        <f t="shared" si="34"/>
        <v>0</v>
      </c>
      <c r="AQ71" s="3"/>
      <c r="AR71" s="3"/>
      <c r="AS71" s="3"/>
      <c r="AT71" s="64"/>
      <c r="AU71" s="4" t="str">
        <f t="shared" si="35"/>
        <v/>
      </c>
      <c r="AV71" s="5">
        <f t="shared" si="36"/>
        <v>0</v>
      </c>
      <c r="AW71" s="3"/>
      <c r="AX71" s="3"/>
      <c r="AY71" s="3"/>
      <c r="AZ71" s="3"/>
      <c r="BA71" s="4" t="str">
        <f t="shared" si="37"/>
        <v/>
      </c>
      <c r="BB71" s="5">
        <f t="shared" si="38"/>
        <v>0</v>
      </c>
      <c r="BC71" s="3"/>
      <c r="BD71" s="3"/>
      <c r="BE71" s="3"/>
      <c r="BF71" s="3"/>
      <c r="BG71" s="4" t="str">
        <f t="shared" si="39"/>
        <v/>
      </c>
      <c r="BH71" s="5">
        <f t="shared" si="40"/>
        <v>0</v>
      </c>
      <c r="BI71" s="3"/>
      <c r="BJ71" s="3"/>
      <c r="BK71" s="3"/>
      <c r="BL71" s="3"/>
      <c r="BM71" s="4" t="str">
        <f t="shared" si="41"/>
        <v/>
      </c>
      <c r="BN71" s="5">
        <f t="shared" si="42"/>
        <v>0</v>
      </c>
      <c r="BO71" s="3"/>
      <c r="BP71" s="3"/>
      <c r="BQ71" s="3"/>
      <c r="BR71" s="3"/>
      <c r="BS71" s="4" t="str">
        <f t="shared" si="43"/>
        <v/>
      </c>
      <c r="BT71" s="5">
        <f t="shared" si="44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8"/>
      <c r="I72" s="8"/>
      <c r="J72" s="8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1"/>
        <v>0</v>
      </c>
      <c r="AE72" s="3"/>
      <c r="AF72" s="6"/>
      <c r="AG72" s="6"/>
      <c r="AH72" s="6"/>
      <c r="AI72" s="4" t="str">
        <f>MID(AF72,1,5)</f>
        <v/>
      </c>
      <c r="AJ72" s="5">
        <f t="shared" si="32"/>
        <v>0</v>
      </c>
      <c r="AK72" s="3"/>
      <c r="AL72" s="3"/>
      <c r="AM72" s="3"/>
      <c r="AN72" s="3"/>
      <c r="AO72" s="4" t="str">
        <f t="shared" si="33"/>
        <v/>
      </c>
      <c r="AP72" s="5">
        <f t="shared" si="34"/>
        <v>0</v>
      </c>
      <c r="AQ72" s="3"/>
      <c r="AR72" s="3"/>
      <c r="AS72" s="3"/>
      <c r="AT72" s="64"/>
      <c r="AU72" s="4" t="str">
        <f t="shared" si="35"/>
        <v/>
      </c>
      <c r="AV72" s="5">
        <f t="shared" si="36"/>
        <v>0</v>
      </c>
      <c r="AW72" s="3"/>
      <c r="AX72" s="3"/>
      <c r="AY72" s="3"/>
      <c r="AZ72" s="3"/>
      <c r="BA72" s="4" t="str">
        <f t="shared" si="37"/>
        <v/>
      </c>
      <c r="BB72" s="5">
        <f t="shared" si="38"/>
        <v>0</v>
      </c>
      <c r="BC72" s="3"/>
      <c r="BD72" s="3"/>
      <c r="BE72" s="3"/>
      <c r="BF72" s="3"/>
      <c r="BG72" s="4" t="str">
        <f t="shared" si="39"/>
        <v/>
      </c>
      <c r="BH72" s="5">
        <f t="shared" si="40"/>
        <v>0</v>
      </c>
      <c r="BI72" s="3"/>
      <c r="BJ72" s="3"/>
      <c r="BK72" s="3"/>
      <c r="BL72" s="3"/>
      <c r="BM72" s="4" t="str">
        <f t="shared" si="41"/>
        <v/>
      </c>
      <c r="BN72" s="5">
        <f t="shared" si="42"/>
        <v>0</v>
      </c>
      <c r="BO72" s="3"/>
      <c r="BP72" s="3"/>
      <c r="BQ72" s="3"/>
      <c r="BR72" s="3"/>
      <c r="BS72" s="4" t="str">
        <f t="shared" si="43"/>
        <v/>
      </c>
      <c r="BT72" s="5">
        <f t="shared" si="44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1"/>
        <v>0</v>
      </c>
      <c r="AE73" s="3"/>
      <c r="AF73" s="3"/>
      <c r="AG73" s="3"/>
      <c r="AH73" s="3"/>
      <c r="AI73" s="4" t="str">
        <f>MID(AF73,1,5)</f>
        <v/>
      </c>
      <c r="AJ73" s="5">
        <f t="shared" si="32"/>
        <v>0</v>
      </c>
      <c r="AK73" s="3"/>
      <c r="AL73" s="3"/>
      <c r="AM73" s="3"/>
      <c r="AN73" s="3"/>
      <c r="AO73" s="4" t="str">
        <f t="shared" si="33"/>
        <v/>
      </c>
      <c r="AP73" s="5">
        <f t="shared" si="34"/>
        <v>0</v>
      </c>
      <c r="AQ73" s="3"/>
      <c r="AR73" s="3"/>
      <c r="AS73" s="3"/>
      <c r="AT73" s="64"/>
      <c r="AU73" s="4" t="str">
        <f t="shared" si="35"/>
        <v/>
      </c>
      <c r="AV73" s="5">
        <f t="shared" si="36"/>
        <v>0</v>
      </c>
      <c r="AW73" s="3"/>
      <c r="AX73" s="3"/>
      <c r="AY73" s="3"/>
      <c r="AZ73" s="3"/>
      <c r="BA73" s="4" t="str">
        <f t="shared" si="37"/>
        <v/>
      </c>
      <c r="BB73" s="5">
        <f t="shared" si="38"/>
        <v>0</v>
      </c>
      <c r="BC73" s="3"/>
      <c r="BD73" s="3"/>
      <c r="BE73" s="3"/>
      <c r="BF73" s="3"/>
      <c r="BG73" s="4" t="str">
        <f t="shared" si="39"/>
        <v/>
      </c>
      <c r="BH73" s="5">
        <f t="shared" si="40"/>
        <v>0</v>
      </c>
      <c r="BI73" s="3"/>
      <c r="BJ73" s="3"/>
      <c r="BK73" s="3"/>
      <c r="BL73" s="3"/>
      <c r="BM73" s="4" t="str">
        <f t="shared" si="41"/>
        <v/>
      </c>
      <c r="BN73" s="5">
        <f t="shared" si="42"/>
        <v>0</v>
      </c>
      <c r="BO73" s="3"/>
      <c r="BP73" s="3"/>
      <c r="BQ73" s="3"/>
      <c r="BR73" s="3"/>
      <c r="BS73" s="4" t="str">
        <f t="shared" si="43"/>
        <v/>
      </c>
      <c r="BT73" s="5">
        <f t="shared" si="44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="80" zoomScaleNormal="100" zoomScaleSheetLayoutView="80" workbookViewId="0">
      <selection activeCell="B3" sqref="B3:O3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9.75" customHeight="1" x14ac:dyDescent="0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 ht="78.599999999999994" customHeight="1" x14ac:dyDescent="0.25">
      <c r="B3" s="75" t="s">
        <v>161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7" s="10" customFormat="1" ht="31.5" customHeight="1" x14ac:dyDescent="0.25">
      <c r="A4" s="76" t="s">
        <v>0</v>
      </c>
      <c r="B4" s="76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243325540.10999995</v>
      </c>
      <c r="D5" s="12">
        <f t="shared" si="0"/>
        <v>26673149.650000002</v>
      </c>
      <c r="E5" s="12">
        <f t="shared" ca="1" si="0"/>
        <v>23035521.059999999</v>
      </c>
      <c r="F5" s="12">
        <f t="shared" ca="1" si="0"/>
        <v>22317571.260000002</v>
      </c>
      <c r="G5" s="12">
        <f t="shared" ca="1" si="0"/>
        <v>22974444.120000001</v>
      </c>
      <c r="H5" s="12">
        <f t="shared" ca="1" si="0"/>
        <v>21324211.190000001</v>
      </c>
      <c r="I5" s="12">
        <f t="shared" ca="1" si="0"/>
        <v>24501761.969999999</v>
      </c>
      <c r="J5" s="12">
        <f ca="1">+J6+J12+J22+J32+J48+J65</f>
        <v>23048995.809999999</v>
      </c>
      <c r="K5" s="12">
        <f ca="1">+K6+K12+K22+K32+K48+K65</f>
        <v>26947970.440000001</v>
      </c>
      <c r="L5" s="12">
        <f t="shared" ca="1" si="0"/>
        <v>23674803.760000002</v>
      </c>
      <c r="M5" s="12">
        <f t="shared" ca="1" si="0"/>
        <v>28827110.850000001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151080826.26999998</v>
      </c>
      <c r="D6" s="12">
        <f>SUM(D7:D11)</f>
        <v>14850931.08</v>
      </c>
      <c r="E6" s="12">
        <f ca="1">SUM(E7:E11)</f>
        <v>14302498.289999999</v>
      </c>
      <c r="F6" s="12">
        <f ca="1">SUM(F7:F11)</f>
        <v>15626799.23</v>
      </c>
      <c r="G6" s="12">
        <f ca="1">SUM(G7:G11)</f>
        <v>15422041.800000003</v>
      </c>
      <c r="H6" s="12">
        <f ca="1">SUM(H7:H11)</f>
        <v>15376117.140000001</v>
      </c>
      <c r="I6" s="12">
        <f t="shared" ref="I6:O6" ca="1" si="2">SUM(I7:I11)</f>
        <v>15414165.050000001</v>
      </c>
      <c r="J6" s="12">
        <f t="shared" ca="1" si="2"/>
        <v>14947229.74</v>
      </c>
      <c r="K6" s="12">
        <f t="shared" ca="1" si="2"/>
        <v>15079461.07</v>
      </c>
      <c r="L6" s="12">
        <f t="shared" ca="1" si="2"/>
        <v>14987492.459999999</v>
      </c>
      <c r="M6" s="12">
        <f t="shared" ca="1" si="2"/>
        <v>15074090.41</v>
      </c>
      <c r="N6" s="12">
        <f t="shared" ca="1" si="2"/>
        <v>0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123936261.83000001</v>
      </c>
      <c r="D7" s="17">
        <f>SUMIF(Datos!$E$6:$E$66,A7,Datos!$F$6:$F$67)</f>
        <v>12429469.5</v>
      </c>
      <c r="E7" s="17">
        <f ca="1">SUMIF(Datos!$K$6:$L$66,A7,Datos!$L$6:$L$67)</f>
        <v>12367543.279999999</v>
      </c>
      <c r="F7" s="17">
        <f ca="1">SUMIF(Datos!$Q$6:$R$66,A7,Datos!$R$6:$R$67)</f>
        <v>12633194.84</v>
      </c>
      <c r="G7" s="17">
        <f ca="1">SUMIF(Datos!$W$6:$X$66,A7,Datos!$X$6:$X$67)</f>
        <v>12453112.210000001</v>
      </c>
      <c r="H7" s="17">
        <f ca="1">SUMIF(Datos!$AC$6:$AD$66,A7,Datos!$AD$6:$AD$67)</f>
        <v>12637179.42</v>
      </c>
      <c r="I7" s="17">
        <f ca="1">SUMIF(Datos!$AI$6:$AJ$66,A7,Datos!$AJ$6:$AJ$67)</f>
        <v>12340947.390000001</v>
      </c>
      <c r="J7" s="17">
        <f ca="1">SUMIF(Datos!$AO$6:$AP$65,A7,Datos!$AP$6:$AP$66)</f>
        <v>12275113.880000001</v>
      </c>
      <c r="K7" s="17">
        <f ca="1">SUMIF(Datos!$AU$6:$AV$73,A7,Datos!$AV$6:$AV$73)</f>
        <v>12254735.83</v>
      </c>
      <c r="L7" s="17">
        <f ca="1">SUMIF(Datos!$BA$6:$BB$73,A7,Datos!$BB$6:$BB$73)</f>
        <v>12230521.479999999</v>
      </c>
      <c r="M7" s="17">
        <f ca="1">SUMIF(Datos!$BG$6:$BH$73,A7,Datos!$BH$6:$BH$73)</f>
        <v>12314444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6451461.5700000003</v>
      </c>
      <c r="D8" s="17">
        <f>SUMIF(Datos!$E$6:$E$66,A8,Datos!$F$6:$F$67)</f>
        <v>505615</v>
      </c>
      <c r="E8" s="17">
        <f ca="1">SUMIF(Datos!$K$6:$L$66,A8,Datos!$L$6:$L$67)</f>
        <v>0</v>
      </c>
      <c r="F8" s="17">
        <f ca="1">SUMIF(Datos!$Q$6:$R$66,A8,Datos!$R$6:$R$67)</f>
        <v>1085565</v>
      </c>
      <c r="G8" s="17">
        <f ca="1">SUMIF(Datos!$W$6:$X$66,A8,Datos!$X$6:$X$67)</f>
        <v>1009538.24</v>
      </c>
      <c r="H8" s="17">
        <f ca="1">SUMIF(Datos!$AC$6:$AD$66,A8,Datos!$AD$6:$AD$67)</f>
        <v>569950</v>
      </c>
      <c r="I8" s="17">
        <f ca="1">SUMIF(Datos!$AI$6:$AJ$66,A8,Datos!$AJ$6:$AJ$67)</f>
        <v>720510</v>
      </c>
      <c r="J8" s="17">
        <f ca="1">SUMIF(Datos!$AO$6:$AP$65,A8,Datos!$AP$6:$AP$66)</f>
        <v>569950</v>
      </c>
      <c r="K8" s="17">
        <f ca="1">SUMIF(Datos!$AU$6:$AV$73,A8,Datos!$AV$6:$AV$73)</f>
        <v>708953.33</v>
      </c>
      <c r="L8" s="17">
        <f ca="1">SUMIF(Datos!$BA$6:$BB$73,A8,Datos!$BB$6:$BB$73)</f>
        <v>636150</v>
      </c>
      <c r="M8" s="17">
        <f ca="1">SUMIF(Datos!$BG$6:$BH$73,A8,Datos!$BH$6:$BH$73)</f>
        <v>645230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1632251.9</v>
      </c>
      <c r="D9" s="17">
        <f>SUMIF(Datos!$E$6:$E$66,A9,Datos!$F$6:$F$67)</f>
        <v>0</v>
      </c>
      <c r="E9" s="17">
        <f ca="1">SUMIF(Datos!$K$6:$L$66,A9,Datos!$L$6:$L$67)</f>
        <v>9651.98</v>
      </c>
      <c r="F9" s="17">
        <f ca="1">SUMIF(Datos!$Q$6:$R$66,A9,Datos!$R$6:$R$67)</f>
        <v>9179.9699999999993</v>
      </c>
      <c r="G9" s="17">
        <f ca="1">SUMIF(Datos!$W$6:$X$66,A9,Datos!$X$6:$X$67)</f>
        <v>62329.96</v>
      </c>
      <c r="H9" s="17">
        <f ca="1">SUMIF(Datos!$AC$6:$AD$66,A9,Datos!$AD$6:$AD$67)</f>
        <v>228394.99</v>
      </c>
      <c r="I9" s="17">
        <f ca="1">SUMIF(Datos!$AI$6:$AJ$66,A9,Datos!$AJ$6:$AJ$67)</f>
        <v>457705.01</v>
      </c>
      <c r="J9" s="17">
        <f ca="1">SUMIF(Datos!$AO$6:$AP$65,A9,Datos!$AP$6:$AP$66)</f>
        <v>217294.99</v>
      </c>
      <c r="K9" s="17">
        <f ca="1">SUMIF(Datos!$AU$6:$AV$73,A9,Datos!$AV$6:$AV$73)</f>
        <v>215000</v>
      </c>
      <c r="L9" s="17">
        <f ca="1">SUMIF(Datos!$BA$6:$BB$73,A9,Datos!$BB$6:$BB$73)</f>
        <v>217695</v>
      </c>
      <c r="M9" s="17">
        <f ca="1">SUMIF(Datos!$BG$6:$BH$73,A9,Datos!$BH$6:$BH$73)</f>
        <v>215000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19060850.969999999</v>
      </c>
      <c r="D11" s="17">
        <f>SUMIF(Datos!$E$6:$E$66,A11,Datos!$F$6:$F$67)</f>
        <v>1915846.58</v>
      </c>
      <c r="E11" s="17">
        <f ca="1">SUMIF(Datos!$K$6:$L$66,A11,Datos!$L$6:$L$67)</f>
        <v>1925303.0300000003</v>
      </c>
      <c r="F11" s="17">
        <f ca="1">SUMIF(Datos!$Q$6:$R$66,A11,Datos!$R$6:$R$67)</f>
        <v>1898859.42</v>
      </c>
      <c r="G11" s="17">
        <f ca="1">SUMIF(Datos!$W$6:$X$66,A11,Datos!$X$6:$X$67)</f>
        <v>1897061.39</v>
      </c>
      <c r="H11" s="17">
        <f ca="1">SUMIF(Datos!$AC$6:$AD$66,A11,Datos!$AD$6:$AD$67)</f>
        <v>1940592.73</v>
      </c>
      <c r="I11" s="17">
        <f ca="1">SUMIF(Datos!$AI$6:$AJ$66,A11,Datos!$AJ$6:$AJ$67)</f>
        <v>1895002.6500000001</v>
      </c>
      <c r="J11" s="17">
        <f ca="1">SUMIF(Datos!$AO$6:$AP$65,A11,Datos!$AP$6:$AP$66)</f>
        <v>1884870.8699999999</v>
      </c>
      <c r="K11" s="17">
        <f ca="1">SUMIF(Datos!$AU$6:$AV$73,A11,Datos!$AV$6:$AV$73)</f>
        <v>1900771.91</v>
      </c>
      <c r="L11" s="17">
        <f ca="1">SUMIF(Datos!$BA$6:$BB$73,A11,Datos!$BB$6:$BB$73)</f>
        <v>1903125.98</v>
      </c>
      <c r="M11" s="17">
        <f ca="1">SUMIF(Datos!$BG$6:$BH$73,A11,Datos!$BH$6:$BH$73)</f>
        <v>1899416.41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61659275.950000003</v>
      </c>
      <c r="D12" s="12">
        <f t="shared" ref="D12:O12" si="4">SUM(D13:D21)</f>
        <v>5090833.97</v>
      </c>
      <c r="E12" s="12">
        <f t="shared" ca="1" si="4"/>
        <v>6496786.5</v>
      </c>
      <c r="F12" s="12">
        <f t="shared" ca="1" si="4"/>
        <v>5027533.96</v>
      </c>
      <c r="G12" s="12">
        <f t="shared" ca="1" si="4"/>
        <v>6396112.6100000003</v>
      </c>
      <c r="H12" s="12">
        <f t="shared" ca="1" si="4"/>
        <v>5160577.9400000013</v>
      </c>
      <c r="I12" s="12">
        <f t="shared" ca="1" si="4"/>
        <v>6933028.7699999996</v>
      </c>
      <c r="J12" s="12">
        <f t="shared" ca="1" si="4"/>
        <v>5925587.5200000005</v>
      </c>
      <c r="K12" s="12">
        <f t="shared" ca="1" si="4"/>
        <v>6850284.79</v>
      </c>
      <c r="L12" s="12">
        <f t="shared" ca="1" si="4"/>
        <v>6428011.4500000002</v>
      </c>
      <c r="M12" s="12">
        <f t="shared" ca="1" si="4"/>
        <v>7350518.4399999995</v>
      </c>
      <c r="N12" s="12">
        <f t="shared" ca="1" si="4"/>
        <v>0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42583845.639999993</v>
      </c>
      <c r="D13" s="17">
        <f>SUMIF(Datos!$E$6:$E$66,A13,Datos!$F$6:$F$67)</f>
        <v>3318605.4</v>
      </c>
      <c r="E13" s="17">
        <f ca="1">SUMIF(Datos!$K$6:$L$66,A13,Datos!$L$6:$L$67)</f>
        <v>3919342.88</v>
      </c>
      <c r="F13" s="17">
        <f ca="1">SUMIF(Datos!$Q$6:$R$66,A13,Datos!$R$6:$R$67)</f>
        <v>3393740.59</v>
      </c>
      <c r="G13" s="17">
        <f ca="1">SUMIF(Datos!$W$6:$X$66,A13,Datos!$X$6:$X$67)</f>
        <v>4250499.9400000004</v>
      </c>
      <c r="H13" s="17">
        <f ca="1">SUMIF(Datos!$AC$6:$AD$66,A13,Datos!$AD$6:$AD$67)</f>
        <v>4744766.2100000009</v>
      </c>
      <c r="I13" s="17">
        <f ca="1">SUMIF(Datos!$AI$6:$AJ$66,A13,Datos!$AJ$6:$AJ$67)</f>
        <v>4860538.18</v>
      </c>
      <c r="J13" s="17">
        <f ca="1">SUMIF(Datos!$AO$6:$AP$65,A13,Datos!$AP$6:$AP$66)</f>
        <v>4590776.21</v>
      </c>
      <c r="K13" s="17">
        <f ca="1">SUMIF(Datos!$AU$6:$AV$73,A13,Datos!$AV$6:$AV$73)</f>
        <v>4931846.25</v>
      </c>
      <c r="L13" s="17">
        <f ca="1">SUMIF(Datos!$BA$6:$BB$73,A13,Datos!$BB$6:$BB$73)</f>
        <v>3832951.55</v>
      </c>
      <c r="M13" s="17">
        <f ca="1">SUMIF(Datos!$BG$6:$BH$73,A13,Datos!$BH$6:$BH$73)</f>
        <v>4740778.43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221202</v>
      </c>
      <c r="D14" s="17">
        <f>SUMIF(Datos!$E$6:$E$66,A14,Datos!$F$6:$F$67)</f>
        <v>3567</v>
      </c>
      <c r="E14" s="17">
        <f ca="1">SUMIF(Datos!$K$6:$L$66,A14,Datos!$L$6:$L$67)</f>
        <v>11217</v>
      </c>
      <c r="F14" s="17">
        <f ca="1">SUMIF(Datos!$Q$6:$R$66,A14,Datos!$R$6:$R$67)</f>
        <v>27770</v>
      </c>
      <c r="G14" s="17">
        <f ca="1">SUMIF(Datos!$W$6:$X$66,A14,Datos!$X$6:$X$67)</f>
        <v>72000</v>
      </c>
      <c r="H14" s="17">
        <f ca="1">SUMIF(Datos!$AC$6:$AD$66,A14,Datos!$AD$6:$AD$67)</f>
        <v>2550</v>
      </c>
      <c r="I14" s="17">
        <f ca="1">SUMIF(Datos!$AI$6:$AJ$66,A14,Datos!$AJ$6:$AJ$67)</f>
        <v>53900</v>
      </c>
      <c r="J14" s="17">
        <f ca="1">SUMIF(Datos!$AO$6:$AP$65,A14,Datos!$AP$6:$AP$66)</f>
        <v>2550</v>
      </c>
      <c r="K14" s="17">
        <f ca="1">SUMIF(Datos!$AU$6:$AV$73,A14,Datos!$AV$6:$AV$73)</f>
        <v>0</v>
      </c>
      <c r="L14" s="17">
        <f ca="1">SUMIF(Datos!$BA$6:$BB$73,A14,Datos!$BB$6:$BB$73)</f>
        <v>7100</v>
      </c>
      <c r="M14" s="17">
        <f ca="1">SUMIF(Datos!$BG$6:$BH$73,A14,Datos!$BH$6:$BH$73)</f>
        <v>40548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760555</v>
      </c>
      <c r="D15" s="17">
        <f>SUMIF(Datos!$E$6:$E$66,A15,Datos!$F$6:$F$67)</f>
        <v>21250</v>
      </c>
      <c r="E15" s="17">
        <f ca="1">SUMIF(Datos!$K$6:$L$66,A15,Datos!$L$6:$L$67)</f>
        <v>0</v>
      </c>
      <c r="F15" s="17">
        <f ca="1">SUMIF(Datos!$Q$6:$R$66,A15,Datos!$R$6:$R$67)</f>
        <v>195505</v>
      </c>
      <c r="G15" s="17">
        <f ca="1">SUMIF(Datos!$W$6:$X$66,A15,Datos!$X$6:$X$67)</f>
        <v>126850</v>
      </c>
      <c r="H15" s="17">
        <f ca="1">SUMIF(Datos!$AC$6:$AD$66,A15,Datos!$AD$6:$AD$67)</f>
        <v>40050</v>
      </c>
      <c r="I15" s="17">
        <f ca="1">SUMIF(Datos!$AI$6:$AJ$66,A15,Datos!$AJ$6:$AJ$67)</f>
        <v>101350</v>
      </c>
      <c r="J15" s="17">
        <f ca="1">SUMIF(Datos!$AO$6:$AP$65,A15,Datos!$AP$6:$AP$66)</f>
        <v>31400</v>
      </c>
      <c r="K15" s="17">
        <f ca="1">SUMIF(Datos!$AU$6:$AV$73,A15,Datos!$AV$6:$AV$73)</f>
        <v>147200</v>
      </c>
      <c r="L15" s="17">
        <f ca="1">SUMIF(Datos!$BA$6:$BB$73,A15,Datos!$BB$6:$BB$73)</f>
        <v>16000</v>
      </c>
      <c r="M15" s="17">
        <f ca="1">SUMIF(Datos!$BG$6:$BH$73,A15,Datos!$BH$6:$BH$73)</f>
        <v>80950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136090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136090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2611311.5499999998</v>
      </c>
      <c r="D17" s="17">
        <f>SUMIF(Datos!$E$6:$E$66,A17,Datos!$F$6:$F$67)</f>
        <v>140650</v>
      </c>
      <c r="E17" s="17">
        <f ca="1">SUMIF(Datos!$K$6:$L$66,A17,Datos!$L$6:$L$67)</f>
        <v>0</v>
      </c>
      <c r="F17" s="17">
        <f ca="1">SUMIF(Datos!$Q$6:$R$66,A17,Datos!$R$6:$R$67)</f>
        <v>395050</v>
      </c>
      <c r="G17" s="17">
        <f ca="1">SUMIF(Datos!$W$6:$X$66,A17,Datos!$X$6:$X$67)</f>
        <v>927251.67</v>
      </c>
      <c r="H17" s="17">
        <f ca="1">SUMIF(Datos!$AC$6:$AD$66,A17,Datos!$AD$6:$AD$67)</f>
        <v>15225</v>
      </c>
      <c r="I17" s="17">
        <f ca="1">SUMIF(Datos!$AI$6:$AJ$66,A17,Datos!$AJ$6:$AJ$67)</f>
        <v>0</v>
      </c>
      <c r="J17" s="17">
        <f ca="1">SUMIF(Datos!$AO$6:$AP$65,A17,Datos!$AP$6:$AP$66)</f>
        <v>84000</v>
      </c>
      <c r="K17" s="17">
        <f ca="1">SUMIF(Datos!$AU$6:$AV$73,A17,Datos!$AV$6:$AV$73)</f>
        <v>36000</v>
      </c>
      <c r="L17" s="17">
        <f ca="1">SUMIF(Datos!$BA$6:$BB$73,A17,Datos!$BB$6:$BB$73)</f>
        <v>264500.03000000003</v>
      </c>
      <c r="M17" s="17">
        <f ca="1">SUMIF(Datos!$BG$6:$BH$73,A17,Datos!$BH$6:$BH$73)</f>
        <v>748634.85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457992.83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45048.24</v>
      </c>
      <c r="K18" s="17">
        <f ca="1">SUMIF(Datos!$AU$6:$AV$73,A18,Datos!$AV$6:$AV$73)</f>
        <v>0</v>
      </c>
      <c r="L18" s="17">
        <f ca="1">SUMIF(Datos!$BA$6:$BB$73,A18,Datos!$BB$6:$BB$73)</f>
        <v>24766.260000000002</v>
      </c>
      <c r="M18" s="17">
        <f ca="1">SUMIF(Datos!$BG$6:$BH$73,A18,Datos!$BH$6:$BH$73)</f>
        <v>388178.33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5396875.7699999996</v>
      </c>
      <c r="D19" s="17">
        <f>SUMIF(Datos!$E$6:$E$66,A19,Datos!$F$6:$F$67)</f>
        <v>384296.4</v>
      </c>
      <c r="E19" s="17">
        <f ca="1">SUMIF(Datos!$K$6:$L$66,A19,Datos!$L$6:$L$67)</f>
        <v>193353.37</v>
      </c>
      <c r="F19" s="17">
        <f ca="1">SUMIF(Datos!$Q$6:$R$66,A19,Datos!$R$6:$R$67)</f>
        <v>175358.89000000004</v>
      </c>
      <c r="G19" s="17">
        <f ca="1">SUMIF(Datos!$W$6:$X$66,A19,Datos!$X$6:$X$67)</f>
        <v>59441.1</v>
      </c>
      <c r="H19" s="17">
        <f ca="1">SUMIF(Datos!$AC$6:$AD$66,A19,Datos!$AD$6:$AD$67)</f>
        <v>128833.4</v>
      </c>
      <c r="I19" s="17">
        <f ca="1">SUMIF(Datos!$AI$6:$AJ$66,A19,Datos!$AJ$6:$AJ$67)</f>
        <v>1193627.8400000001</v>
      </c>
      <c r="J19" s="17">
        <f ca="1">SUMIF(Datos!$AO$6:$AP$65,A19,Datos!$AP$6:$AP$66)</f>
        <v>546102.31999999995</v>
      </c>
      <c r="K19" s="17">
        <f ca="1">SUMIF(Datos!$AU$6:$AV$73,A19,Datos!$AV$6:$AV$73)</f>
        <v>793586.03</v>
      </c>
      <c r="L19" s="17">
        <f ca="1">SUMIF(Datos!$BA$6:$BB$73,A19,Datos!$BB$6:$BB$73)</f>
        <v>1370920.72</v>
      </c>
      <c r="M19" s="17">
        <f ca="1">SUMIF(Datos!$BG$6:$BH$73,A19,Datos!$BH$6:$BH$73)</f>
        <v>551355.70000000007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8915973.6600000001</v>
      </c>
      <c r="D20" s="17">
        <f>SUMIF(Datos!$E$6:$E$66,A20,Datos!$F$6:$F$67)</f>
        <v>1222465.17</v>
      </c>
      <c r="E20" s="17">
        <f ca="1">SUMIF(Datos!$K$6:$L$66,A20,Datos!$L$6:$L$67)</f>
        <v>2357482.25</v>
      </c>
      <c r="F20" s="17">
        <f ca="1">SUMIF(Datos!$Q$6:$R$66,A20,Datos!$R$6:$R$67)</f>
        <v>575290.33000000007</v>
      </c>
      <c r="G20" s="17">
        <f ca="1">SUMIF(Datos!$W$6:$X$66,A20,Datos!$X$6:$X$67)</f>
        <v>922519.9</v>
      </c>
      <c r="H20" s="17">
        <f ca="1">SUMIF(Datos!$AC$6:$AD$66,A20,Datos!$AD$6:$AD$67)</f>
        <v>140346</v>
      </c>
      <c r="I20" s="17">
        <f ca="1">SUMIF(Datos!$AI$6:$AJ$66,A20,Datos!$AJ$6:$AJ$67)</f>
        <v>642927.43000000005</v>
      </c>
      <c r="J20" s="17">
        <f ca="1">SUMIF(Datos!$AO$6:$AP$65,A20,Datos!$AP$6:$AP$66)</f>
        <v>614423.30000000005</v>
      </c>
      <c r="K20" s="17">
        <f ca="1">SUMIF(Datos!$AU$6:$AV$73,A20,Datos!$AV$6:$AV$73)</f>
        <v>933249.46</v>
      </c>
      <c r="L20" s="17">
        <f ca="1">SUMIF(Datos!$BA$6:$BB$73,A20,Datos!$BB$6:$BB$73)</f>
        <v>812082.99</v>
      </c>
      <c r="M20" s="17">
        <f ca="1">SUMIF(Datos!$BG$6:$BH$73,A20,Datos!$BH$6:$BH$73)</f>
        <v>695186.83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575429.5</v>
      </c>
      <c r="D21" s="17">
        <f>SUMIF(Datos!$E$6:$E$66,A21,Datos!$F$6:$F$67)</f>
        <v>0</v>
      </c>
      <c r="E21" s="17">
        <f ca="1">SUMIF(Datos!$K$6:$L$66,A21,Datos!$L$6:$L$67)</f>
        <v>15391</v>
      </c>
      <c r="F21" s="17">
        <f ca="1">SUMIF(Datos!$Q$6:$R$66,A21,Datos!$R$6:$R$67)</f>
        <v>128729.15</v>
      </c>
      <c r="G21" s="17">
        <f ca="1">SUMIF(Datos!$W$6:$X$66,A21,Datos!$X$6:$X$67)</f>
        <v>37550</v>
      </c>
      <c r="H21" s="17">
        <f ca="1">SUMIF(Datos!$AC$6:$AD$66,A21,Datos!$AD$6:$AD$67)</f>
        <v>88807.33</v>
      </c>
      <c r="I21" s="17">
        <f ca="1">SUMIF(Datos!$AI$6:$AJ$66,A21,Datos!$AJ$6:$AJ$67)</f>
        <v>80685.320000000007</v>
      </c>
      <c r="J21" s="17">
        <f ca="1">SUMIF(Datos!$AO$6:$AP$65,A21,Datos!$AP$6:$AP$66)</f>
        <v>11287.45</v>
      </c>
      <c r="K21" s="17">
        <f ca="1">SUMIF(Datos!$AU$6:$AV$73,A21,Datos!$AV$6:$AV$73)</f>
        <v>8403.0499999999993</v>
      </c>
      <c r="L21" s="17">
        <f ca="1">SUMIF(Datos!$BA$6:$BB$73,A21,Datos!$BB$6:$BB$73)</f>
        <v>99689.9</v>
      </c>
      <c r="M21" s="17">
        <f ca="1">SUMIF(Datos!$BG$6:$BH$73,A21,Datos!$BH$6:$BH$73)</f>
        <v>104886.3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15983175.700000001</v>
      </c>
      <c r="D22" s="14">
        <f>SUM(D23:D31)</f>
        <v>1678884.6</v>
      </c>
      <c r="E22" s="14">
        <f ca="1">SUM(E23:E31)</f>
        <v>2236236.27</v>
      </c>
      <c r="F22" s="14">
        <f ca="1">SUM(F23:F31)</f>
        <v>1662348.07</v>
      </c>
      <c r="G22" s="14">
        <f ca="1">SUM(G23:G31)</f>
        <v>694881.31</v>
      </c>
      <c r="H22" s="14">
        <f ca="1">SUM(H23:H31)</f>
        <v>787516.11</v>
      </c>
      <c r="I22" s="14">
        <f t="shared" ref="I22:O22" ca="1" si="5">SUM(I23:I31)</f>
        <v>2151973.15</v>
      </c>
      <c r="J22" s="14">
        <f t="shared" ca="1" si="5"/>
        <v>1609229.4</v>
      </c>
      <c r="K22" s="14">
        <f t="shared" ca="1" si="5"/>
        <v>1029105.73</v>
      </c>
      <c r="L22" s="14">
        <f t="shared" ca="1" si="5"/>
        <v>710328.29999999993</v>
      </c>
      <c r="M22" s="14">
        <f t="shared" ca="1" si="5"/>
        <v>3422672.7600000002</v>
      </c>
      <c r="N22" s="14">
        <f t="shared" ca="1" si="5"/>
        <v>0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275029.34999999998</v>
      </c>
      <c r="D23" s="17">
        <f>SUMIF(Datos!$E$6:$E$66,A23,Datos!$F$6:$F$67)</f>
        <v>8714.6</v>
      </c>
      <c r="E23" s="17">
        <f ca="1">SUMIF(Datos!$K$6:$L$66,A23,Datos!$L$6:$L$67)</f>
        <v>14981</v>
      </c>
      <c r="F23" s="17">
        <f ca="1">SUMIF(Datos!$Q$6:$R$66,A23,Datos!$R$6:$R$67)</f>
        <v>3973.35</v>
      </c>
      <c r="G23" s="17">
        <f ca="1">SUMIF(Datos!$W$6:$X$66,A23,Datos!$X$6:$X$67)</f>
        <v>9389.41</v>
      </c>
      <c r="H23" s="17">
        <f ca="1">SUMIF(Datos!$AC$6:$AD$66,A23,Datos!$AD$6:$AD$67)</f>
        <v>10865.86</v>
      </c>
      <c r="I23" s="17">
        <f ca="1">SUMIF(Datos!$AI$6:$AJ$66,A23,Datos!$AJ$6:$AJ$67)</f>
        <v>34776.94</v>
      </c>
      <c r="J23" s="17">
        <f ca="1">SUMIF(Datos!$AO$6:$AP$65,A23,Datos!$AP$6:$AP$66)</f>
        <v>32019.4</v>
      </c>
      <c r="K23" s="17">
        <f ca="1">SUMIF(Datos!$AU$6:$AV$73,A23,Datos!$AV$6:$AV$73)</f>
        <v>98637.93</v>
      </c>
      <c r="L23" s="17">
        <f ca="1">SUMIF(Datos!$BA$6:$BB$73,A23,Datos!$BB$6:$BB$73)</f>
        <v>39192.639999999999</v>
      </c>
      <c r="M23" s="17">
        <f ca="1">SUMIF(Datos!$BG$6:$BH$73,A23,Datos!$BH$6:$BH$73)</f>
        <v>22478.22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1300</v>
      </c>
      <c r="D24" s="17">
        <f>SUMIF(Datos!$E$6:$E$66,A24,Datos!$F$6:$F$67)</f>
        <v>0</v>
      </c>
      <c r="E24" s="17">
        <f ca="1">SUMIF(Datos!$K$6:$L$66,A24,Datos!$L$6:$L$67)</f>
        <v>0</v>
      </c>
      <c r="F24" s="17">
        <f ca="1">SUMIF(Datos!$Q$6:$R$66,A24,Datos!$R$6:$R$67)</f>
        <v>0</v>
      </c>
      <c r="G24" s="17">
        <f ca="1">SUMIF(Datos!$W$6:$X$66,A24,Datos!$X$6:$X$67)</f>
        <v>1300</v>
      </c>
      <c r="H24" s="17">
        <f ca="1">SUMIF(Datos!$AC$6:$AD$66,A24,Datos!$AD$6:$AD$67)</f>
        <v>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160</v>
      </c>
      <c r="C25" s="16">
        <f t="shared" ca="1" si="1"/>
        <v>315270</v>
      </c>
      <c r="D25" s="17">
        <f>SUMIF(Datos!$E$6:$E$66,A25,Datos!$F$6:$F$67)</f>
        <v>198120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58650</v>
      </c>
      <c r="H25" s="17">
        <f ca="1">SUMIF(Datos!$AC$6:$AD$66,A25,Datos!$AD$6:$AD$67)</f>
        <v>49400</v>
      </c>
      <c r="I25" s="17">
        <f ca="1">SUMIF(Datos!$AI$6:$AJ$66,A25,Datos!$AJ$6:$AJ$67)</f>
        <v>0</v>
      </c>
      <c r="J25" s="17">
        <f ca="1">SUMIF(Datos!$AO$6:$AP$65,A25,Datos!$AP$6:$AP$66)</f>
        <v>9100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0</v>
      </c>
      <c r="D27" s="17">
        <f>SUMIF(Datos!$E$6:$E$66,A27,Datos!$F$6:$F$67)</f>
        <v>0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202505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202505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158</v>
      </c>
      <c r="C29" s="16">
        <f t="shared" ca="1" si="1"/>
        <v>12928270.27</v>
      </c>
      <c r="D29" s="17">
        <f>SUMIF(Datos!$E$6:$E$66,A29,Datos!$F$6:$F$67)</f>
        <v>1470300</v>
      </c>
      <c r="E29" s="17">
        <f ca="1">SUMIF(Datos!$K$6:$L$66,A29,Datos!$L$6:$L$67)</f>
        <v>2053961.27</v>
      </c>
      <c r="F29" s="17">
        <f ca="1">SUMIF(Datos!$Q$6:$R$66,A29,Datos!$R$6:$R$67)</f>
        <v>1423386</v>
      </c>
      <c r="G29" s="17">
        <f ca="1">SUMIF(Datos!$W$6:$X$66,A29,Datos!$X$6:$X$67)</f>
        <v>605650</v>
      </c>
      <c r="H29" s="17">
        <f ca="1">SUMIF(Datos!$AC$6:$AD$66,A29,Datos!$AD$6:$AD$67)</f>
        <v>722400</v>
      </c>
      <c r="I29" s="17">
        <f ca="1">SUMIF(Datos!$AI$6:$AJ$66,A29,Datos!$AJ$6:$AJ$67)</f>
        <v>1992350</v>
      </c>
      <c r="J29" s="17">
        <f ca="1">SUMIF(Datos!$AO$6:$AP$65,A29,Datos!$AP$6:$AP$66)</f>
        <v>1547660</v>
      </c>
      <c r="K29" s="17">
        <f ca="1">SUMIF(Datos!$AU$6:$AV$73,A29,Datos!$AV$6:$AV$73)</f>
        <v>828288</v>
      </c>
      <c r="L29" s="17">
        <f ca="1">SUMIF(Datos!$BA$6:$BB$73,A29,Datos!$BB$6:$BB$73)</f>
        <v>71050</v>
      </c>
      <c r="M29" s="17">
        <f ca="1">SUMIF(Datos!$BG$6:$BH$73,A29,Datos!$BH$6:$BH$73)</f>
        <v>2213225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159</v>
      </c>
      <c r="C31" s="16">
        <f ca="1">SUM(D31:O31)</f>
        <v>2260801.08</v>
      </c>
      <c r="D31" s="17">
        <f>SUMIF(Datos!$E$6:$E$66,A31,Datos!$F$6:$F$67)</f>
        <v>1750</v>
      </c>
      <c r="E31" s="17">
        <f ca="1">SUMIF(Datos!$K$6:$L$66,A31,Datos!$L$6:$L$67)</f>
        <v>167294</v>
      </c>
      <c r="F31" s="17">
        <f ca="1">SUMIF(Datos!$Q$6:$R$66,A31,Datos!$R$6:$R$67)</f>
        <v>234988.72</v>
      </c>
      <c r="G31" s="17">
        <f ca="1">SUMIF(Datos!$W$6:$X$66,A31,Datos!$X$6:$X$67)</f>
        <v>19891.900000000001</v>
      </c>
      <c r="H31" s="17">
        <f ca="1">SUMIF(Datos!$AC$6:$AD$66,A31,Datos!$AD$6:$AD$67)</f>
        <v>4850.25</v>
      </c>
      <c r="I31" s="17">
        <f ca="1">SUMIF(Datos!$AI$6:$AJ$66,A31,Datos!$AJ$6:$AJ$67)</f>
        <v>124846.20999999996</v>
      </c>
      <c r="J31" s="17">
        <f ca="1">SUMIF(Datos!$AO$6:$AP$65,A31,Datos!$AP$6:$AP$66)</f>
        <v>20450</v>
      </c>
      <c r="K31" s="17">
        <f ca="1">SUMIF(Datos!$AU$6:$AV$73,A31,Datos!$AV$6:$AV$73)</f>
        <v>102179.8</v>
      </c>
      <c r="L31" s="17">
        <f ca="1">SUMIF(Datos!$BA$6:$BB$73,A31,Datos!$BB$6:$BB$73)</f>
        <v>600085.65999999992</v>
      </c>
      <c r="M31" s="17">
        <f ca="1">SUMIF(Datos!$BG$6:$BH$73,A31,Datos!$BH$6:$BH$73)</f>
        <v>984464.53999999992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4640454.3100000005</v>
      </c>
      <c r="D32" s="14">
        <f t="shared" ref="D32:O32" si="6">SUM(D33:D39)</f>
        <v>152500</v>
      </c>
      <c r="E32" s="14">
        <f t="shared" ca="1" si="6"/>
        <v>0</v>
      </c>
      <c r="F32" s="14">
        <f t="shared" ca="1" si="6"/>
        <v>0</v>
      </c>
      <c r="G32" s="14">
        <f t="shared" ca="1" si="6"/>
        <v>461408.4</v>
      </c>
      <c r="H32" s="14">
        <f t="shared" ca="1" si="6"/>
        <v>0</v>
      </c>
      <c r="I32" s="14">
        <f t="shared" ca="1" si="6"/>
        <v>0</v>
      </c>
      <c r="J32" s="14">
        <f t="shared" ca="1" si="6"/>
        <v>0</v>
      </c>
      <c r="K32" s="14">
        <f t="shared" ca="1" si="6"/>
        <v>0</v>
      </c>
      <c r="L32" s="14">
        <f t="shared" ca="1" si="6"/>
        <v>1408338.67</v>
      </c>
      <c r="M32" s="14">
        <f t="shared" ca="1" si="6"/>
        <v>2618207.2400000002</v>
      </c>
      <c r="N32" s="14">
        <f t="shared" ca="1" si="6"/>
        <v>0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4640454.3100000005</v>
      </c>
      <c r="D33" s="17">
        <f>SUMIF(Datos!$E$6:$E$66,A33,Datos!$F$6:$F$67)</f>
        <v>152500</v>
      </c>
      <c r="E33" s="17">
        <f ca="1">SUMIF(Datos!$K$6:$L$66,A33,Datos!$L$6:$L$67)</f>
        <v>0</v>
      </c>
      <c r="F33" s="17">
        <f ca="1">SUMIF(Datos!$Q$6:$R$66,A33,Datos!$R$6:$R$67)</f>
        <v>0</v>
      </c>
      <c r="G33" s="17">
        <f ca="1">SUMIF(Datos!$W$6:$X$66,A33,Datos!$X$6:$X$67)</f>
        <v>461408.4</v>
      </c>
      <c r="H33" s="17">
        <f ca="1">SUMIF(Datos!$AC$6:$AD$66,A33,Datos!$AD$6:$AD$67)</f>
        <v>0</v>
      </c>
      <c r="I33" s="17">
        <f ca="1">SUMIF(Datos!$AI$6:$AJ$66,A33,Datos!$AJ$6:$AJ$67)</f>
        <v>0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1408338.67</v>
      </c>
      <c r="M33" s="17">
        <f ca="1">SUMIF(Datos!$BG$6:$BH$73,A33,Datos!$BH$6:$BH$73)</f>
        <v>2618207.2400000002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9961807.8800000008</v>
      </c>
      <c r="D48" s="14">
        <f t="shared" ref="D48:O48" si="8">SUM(D49:D53)</f>
        <v>4900000</v>
      </c>
      <c r="E48" s="14">
        <f ca="1">SUM(E49:E57)</f>
        <v>0</v>
      </c>
      <c r="F48" s="14">
        <f t="shared" ca="1" si="8"/>
        <v>890</v>
      </c>
      <c r="G48" s="14">
        <f t="shared" ca="1" si="8"/>
        <v>0</v>
      </c>
      <c r="H48" s="14">
        <f t="shared" ca="1" si="8"/>
        <v>0</v>
      </c>
      <c r="I48" s="14">
        <f t="shared" ca="1" si="8"/>
        <v>2595</v>
      </c>
      <c r="J48" s="14">
        <f t="shared" ca="1" si="8"/>
        <v>566949.15</v>
      </c>
      <c r="K48" s="14">
        <f t="shared" ca="1" si="8"/>
        <v>3989118.85</v>
      </c>
      <c r="L48" s="14">
        <f t="shared" ca="1" si="8"/>
        <v>140632.88</v>
      </c>
      <c r="M48" s="14">
        <f t="shared" ca="1" si="8"/>
        <v>361622</v>
      </c>
      <c r="N48" s="14">
        <f t="shared" ca="1" si="8"/>
        <v>0</v>
      </c>
      <c r="O48" s="14">
        <f t="shared" ca="1" si="8"/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2103912</v>
      </c>
      <c r="D49" s="17">
        <f>SUMIF(Datos!$E$6:$E$66,A49,Datos!$F$6:$F$67)</f>
        <v>0</v>
      </c>
      <c r="E49" s="17">
        <f ca="1">SUMIF(Datos!$K$6:$L$66,A49,Datos!$L$6:$L$67)</f>
        <v>0</v>
      </c>
      <c r="F49" s="17">
        <f ca="1">SUMIF(Datos!$Q$6:$R$66,A49,Datos!$R$6:$R$67)</f>
        <v>0</v>
      </c>
      <c r="G49" s="17">
        <f ca="1">SUMIF(Datos!$W$6:$X$66,A49,Datos!$X$6:$X$67)</f>
        <v>0</v>
      </c>
      <c r="H49" s="17">
        <f ca="1">SUMIF(Datos!$AC$6:$AD$66,A49,Datos!$AD$6:$AD$67)</f>
        <v>0</v>
      </c>
      <c r="I49" s="17">
        <f ca="1">SUMIF(Datos!$AI$6:$AJ$66,A49,Datos!$AJ$6:$AJ$67)</f>
        <v>0</v>
      </c>
      <c r="J49" s="17">
        <f ca="1">SUMIF(Datos!$AO$6:$AP$65,A49,Datos!$AP$6:$AP$66)</f>
        <v>0</v>
      </c>
      <c r="K49" s="17">
        <f ca="1">SUMIF(Datos!$AU$6:$AV$73,A49,Datos!$AV$6:$AV$73)</f>
        <v>1666000</v>
      </c>
      <c r="L49" s="17">
        <f ca="1">SUMIF(Datos!$BA$6:$BB$73,A49,Datos!$BB$6:$BB$73)</f>
        <v>76290</v>
      </c>
      <c r="M49" s="17">
        <f ca="1">SUMIF(Datos!$BG$6:$BH$73,A49,Datos!$BH$6:$BH$73)</f>
        <v>361622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64342.879999999997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64342.879999999997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7751278</v>
      </c>
      <c r="D52" s="17">
        <f>SUMIF(Datos!$E$6:$E$66,A52,Datos!$F$6:$F$67)</f>
        <v>4900000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0</v>
      </c>
      <c r="J52" s="17">
        <f ca="1">SUMIF(Datos!$AO$6:$AP$65,A52,Datos!$AP$6:$AP$66)</f>
        <v>566949.15</v>
      </c>
      <c r="K52" s="17">
        <f ca="1">SUMIF(Datos!$AU$6:$AV$73,A52,Datos!$AV$6:$AV$73)</f>
        <v>2284328.85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42275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890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2595</v>
      </c>
      <c r="J53" s="17">
        <f ca="1">SUMIF(Datos!$AO$6:$AP$65,A53,Datos!$AP$6:$AP$66)</f>
        <v>0</v>
      </c>
      <c r="K53" s="17">
        <f ca="1">SUMIF(Datos!$AU$6:$AV$73,A53,Datos!$AV$6:$AV$73)</f>
        <v>38790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16362737.930000002</v>
      </c>
      <c r="D58" s="24">
        <f t="shared" ref="D58:O58" si="9">SUM(D59:D61)</f>
        <v>251958.64</v>
      </c>
      <c r="E58" s="24">
        <f t="shared" ca="1" si="9"/>
        <v>7219613.1399999997</v>
      </c>
      <c r="F58" s="62">
        <f t="shared" ca="1" si="9"/>
        <v>963552</v>
      </c>
      <c r="G58" s="24">
        <f t="shared" ca="1" si="9"/>
        <v>1705447.88</v>
      </c>
      <c r="H58" s="24">
        <f t="shared" ca="1" si="9"/>
        <v>0</v>
      </c>
      <c r="I58" s="24">
        <f t="shared" ca="1" si="9"/>
        <v>552295</v>
      </c>
      <c r="J58" s="24">
        <f t="shared" ca="1" si="9"/>
        <v>1485205.5</v>
      </c>
      <c r="K58" s="24">
        <f t="shared" ca="1" si="9"/>
        <v>1155878.3</v>
      </c>
      <c r="L58" s="24">
        <f t="shared" ca="1" si="9"/>
        <v>3028787.47</v>
      </c>
      <c r="M58" s="24">
        <f t="shared" ca="1" si="9"/>
        <v>0</v>
      </c>
      <c r="N58" s="24">
        <f t="shared" ca="1" si="9"/>
        <v>0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16362737.930000002</v>
      </c>
      <c r="D60" s="17">
        <f>SUMIF(Datos!$E$6:$E$66,A60,Datos!$F$6:$F$67)</f>
        <v>251958.64</v>
      </c>
      <c r="E60" s="17">
        <f ca="1">SUMIF(Datos!$K$6:$L$66,A60,Datos!$L$6:$L$67)</f>
        <v>7219613.1399999997</v>
      </c>
      <c r="F60" s="17">
        <f ca="1">SUMIF(Datos!$Q$6:$R$66,A60,Datos!$R$6:$R$67)</f>
        <v>963552</v>
      </c>
      <c r="G60" s="17">
        <f ca="1">SUMIF(Datos!$W$6:$X$66,A60,Datos!$X$6:$X$67)</f>
        <v>1705447.88</v>
      </c>
      <c r="H60" s="17">
        <f ca="1">SUMIF(Datos!$AC$6:$AD$66,A60,Datos!$AD$6:$AD$67)</f>
        <v>0</v>
      </c>
      <c r="I60" s="17">
        <f ca="1">SUMIF(Datos!$AI$6:$AJ$66,A60,Datos!$AJ$6:$AJ$67)</f>
        <v>552295</v>
      </c>
      <c r="J60" s="17">
        <f ca="1">SUMIF(Datos!$AO$6:$AP$65,A60,Datos!$AP$6:$AP$66)</f>
        <v>1485205.5</v>
      </c>
      <c r="K60" s="17">
        <f ca="1">SUMIF(Datos!$AU$6:$AV$73,A60,Datos!$AV$6:$AV$73)</f>
        <v>1155878.3</v>
      </c>
      <c r="L60" s="17">
        <f ca="1">SUMIF(Datos!$BA$6:$BB$73,A60,Datos!$BB$6:$BB$73)</f>
        <v>3028787.47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3"/>
      <c r="C69" s="73"/>
      <c r="D69" s="73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259688278.03999996</v>
      </c>
      <c r="D70" s="57">
        <f t="shared" si="12"/>
        <v>26925108.289999999</v>
      </c>
      <c r="E70" s="57">
        <f t="shared" ca="1" si="12"/>
        <v>30255134.200000003</v>
      </c>
      <c r="F70" s="57">
        <f t="shared" ca="1" si="12"/>
        <v>23281123.260000002</v>
      </c>
      <c r="G70" s="57">
        <f t="shared" ca="1" si="12"/>
        <v>24679892.000000004</v>
      </c>
      <c r="H70" s="57">
        <f t="shared" ca="1" si="12"/>
        <v>21324211.189999998</v>
      </c>
      <c r="I70" s="57">
        <f t="shared" ca="1" si="12"/>
        <v>25054056.970000003</v>
      </c>
      <c r="J70" s="57">
        <f t="shared" ca="1" si="12"/>
        <v>24534201.309999999</v>
      </c>
      <c r="K70" s="57">
        <f t="shared" ca="1" si="12"/>
        <v>28103848.739999995</v>
      </c>
      <c r="L70" s="57">
        <f t="shared" ca="1" si="12"/>
        <v>26703591.229999997</v>
      </c>
      <c r="M70" s="57">
        <f t="shared" ca="1" si="12"/>
        <v>28827110.849999998</v>
      </c>
      <c r="N70" s="57">
        <f t="shared" ca="1" si="12"/>
        <v>0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66878851.980000004</v>
      </c>
      <c r="D72" s="41">
        <f>+D73+D77</f>
        <v>6140815.2900000094</v>
      </c>
      <c r="E72" s="41">
        <f>+E73+E77</f>
        <v>27285199.599999994</v>
      </c>
      <c r="F72" s="41">
        <f>+F73+F77</f>
        <v>18548994.45000001</v>
      </c>
      <c r="G72" s="41">
        <f>+G73+G77</f>
        <v>8565083.8299999833</v>
      </c>
      <c r="H72" s="41">
        <f t="shared" ref="H72:O72" si="13">+H73+H77</f>
        <v>5065935.7900000066</v>
      </c>
      <c r="I72" s="41">
        <f t="shared" si="13"/>
        <v>408319.29999999702</v>
      </c>
      <c r="J72" s="41">
        <f>+J73+J75</f>
        <v>864503.72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28558022.61999999</v>
      </c>
      <c r="D73" s="41">
        <f>SUM(D74)</f>
        <v>0</v>
      </c>
      <c r="E73" s="41">
        <f>SUM(E74)</f>
        <v>27285199.599999994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408319.29999999702</v>
      </c>
      <c r="J73" s="41">
        <f t="shared" si="14"/>
        <v>864503.72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28558022.61999999</v>
      </c>
      <c r="D74" s="43">
        <v>0</v>
      </c>
      <c r="E74" s="43">
        <v>27285199.599999994</v>
      </c>
      <c r="F74" s="43"/>
      <c r="G74" s="43"/>
      <c r="H74" s="43"/>
      <c r="I74" s="17">
        <v>408319.29999999702</v>
      </c>
      <c r="J74" s="17">
        <v>864503.72</v>
      </c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38320829.360000014</v>
      </c>
      <c r="D76" s="41">
        <f>SUM(D77)</f>
        <v>6140815.2900000094</v>
      </c>
      <c r="E76" s="41">
        <f>SUM(E77)</f>
        <v>0</v>
      </c>
      <c r="F76" s="41">
        <f>SUM(F77)</f>
        <v>18548994.45000001</v>
      </c>
      <c r="G76" s="41">
        <f>SUM(G77)</f>
        <v>8565083.8299999833</v>
      </c>
      <c r="H76" s="41">
        <f t="shared" ref="H76:O76" si="15">SUM(H77)</f>
        <v>5065935.7900000066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38320829.360000014</v>
      </c>
      <c r="D77" s="43">
        <v>6140815.2900000094</v>
      </c>
      <c r="E77" s="43"/>
      <c r="F77" s="43">
        <v>18548994.45000001</v>
      </c>
      <c r="G77" s="43">
        <v>8565083.8299999833</v>
      </c>
      <c r="H77" s="43">
        <v>5065935.7900000066</v>
      </c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66878851.980000004</v>
      </c>
      <c r="D81" s="57">
        <f>+D76+D73</f>
        <v>6140815.2900000094</v>
      </c>
      <c r="E81" s="57">
        <f>+E76+E73</f>
        <v>27285199.599999994</v>
      </c>
      <c r="F81" s="57">
        <f>+F76+F73</f>
        <v>18548994.45000001</v>
      </c>
      <c r="G81" s="57">
        <f>+G76+G73</f>
        <v>8565083.8299999833</v>
      </c>
      <c r="H81" s="57">
        <f t="shared" ref="H81:O81" si="17">+H76+H73</f>
        <v>5065935.7900000066</v>
      </c>
      <c r="I81" s="57">
        <f t="shared" si="17"/>
        <v>408319.29999999702</v>
      </c>
      <c r="J81" s="57">
        <f t="shared" si="17"/>
        <v>864503.72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152</v>
      </c>
      <c r="C83" s="60">
        <f ca="1">+C81+C70</f>
        <v>326567130.01999998</v>
      </c>
      <c r="D83" s="60">
        <f>+D81+D70</f>
        <v>33065923.580000009</v>
      </c>
      <c r="E83" s="60">
        <f ca="1">+E81+E70</f>
        <v>57540333.799999997</v>
      </c>
      <c r="F83" s="60">
        <f ca="1">+F81+F70</f>
        <v>41830117.710000008</v>
      </c>
      <c r="G83" s="60">
        <f ca="1">+G81+G70</f>
        <v>33244975.829999987</v>
      </c>
      <c r="H83" s="60">
        <f t="shared" ref="H83:O83" ca="1" si="18">+H81+H70</f>
        <v>26390146.980000004</v>
      </c>
      <c r="I83" s="60">
        <f t="shared" ca="1" si="18"/>
        <v>25462376.27</v>
      </c>
      <c r="J83" s="60">
        <f ca="1">+J81+J70</f>
        <v>25398705.029999997</v>
      </c>
      <c r="K83" s="60">
        <f ca="1">K81+K70</f>
        <v>28103848.739999995</v>
      </c>
      <c r="L83" s="60">
        <f t="shared" ca="1" si="18"/>
        <v>26703591.229999997</v>
      </c>
      <c r="M83" s="60">
        <f t="shared" ca="1" si="18"/>
        <v>28827110.849999998</v>
      </c>
      <c r="N83" s="60">
        <f t="shared" ca="1" si="18"/>
        <v>0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1">
        <v>0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T86" s="32"/>
    </row>
    <row r="87" spans="1:20" ht="22.5" customHeight="1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68" t="s">
        <v>214</v>
      </c>
      <c r="C91" s="45"/>
      <c r="D91" s="45"/>
      <c r="E91" s="45"/>
      <c r="F91" s="72" t="s">
        <v>215</v>
      </c>
      <c r="G91" s="72"/>
      <c r="H91" s="72"/>
      <c r="I91" s="45"/>
      <c r="J91" s="45"/>
      <c r="K91" s="72" t="s">
        <v>216</v>
      </c>
      <c r="L91" s="72"/>
      <c r="M91" s="72"/>
      <c r="N91" s="45"/>
      <c r="O91" s="45"/>
      <c r="T91" s="31"/>
    </row>
    <row r="92" spans="1:20" s="49" customFormat="1" ht="22.5" customHeight="1" x14ac:dyDescent="0.4">
      <c r="B92" s="50" t="s">
        <v>221</v>
      </c>
      <c r="C92" s="50"/>
      <c r="E92" s="51"/>
      <c r="F92" s="70" t="s">
        <v>137</v>
      </c>
      <c r="G92" s="70"/>
      <c r="H92" s="70"/>
      <c r="K92" s="70" t="s">
        <v>153</v>
      </c>
      <c r="L92" s="70"/>
      <c r="M92" s="70"/>
      <c r="N92" s="51"/>
      <c r="O92" s="51"/>
      <c r="T92" s="52"/>
    </row>
    <row r="93" spans="1:20" s="49" customFormat="1" ht="22.5" customHeight="1" x14ac:dyDescent="0.4">
      <c r="B93" s="50" t="s">
        <v>222</v>
      </c>
      <c r="C93" s="50"/>
      <c r="E93" s="51"/>
      <c r="F93" s="70" t="s">
        <v>138</v>
      </c>
      <c r="G93" s="70"/>
      <c r="H93" s="70"/>
      <c r="K93" s="70" t="s">
        <v>139</v>
      </c>
      <c r="L93" s="70"/>
      <c r="M93" s="70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2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  <mergeCell ref="F91:H91"/>
    <mergeCell ref="K91:M91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Usuario de Windows</cp:lastModifiedBy>
  <cp:lastPrinted>2022-11-15T10:35:14Z</cp:lastPrinted>
  <dcterms:created xsi:type="dcterms:W3CDTF">2019-05-10T17:21:13Z</dcterms:created>
  <dcterms:modified xsi:type="dcterms:W3CDTF">2022-11-15T10:38:35Z</dcterms:modified>
</cp:coreProperties>
</file>