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Acueducto Puesto Grande" sheetId="4" r:id="rId1"/>
  </sheets>
  <definedNames>
    <definedName name="_xlnm.Print_Titles" localSheetId="0">'Acueducto Puesto Grande'!$1:$11</definedName>
  </definedNames>
  <calcPr calcId="125725"/>
</workbook>
</file>

<file path=xl/calcChain.xml><?xml version="1.0" encoding="utf-8"?>
<calcChain xmlns="http://schemas.openxmlformats.org/spreadsheetml/2006/main">
  <c r="A52" i="4"/>
  <c r="A53" s="1"/>
  <c r="A54" s="1"/>
  <c r="A55" s="1"/>
  <c r="A56" s="1"/>
  <c r="A57" s="1"/>
  <c r="A58" s="1"/>
  <c r="A59" s="1"/>
  <c r="A60" s="1"/>
  <c r="A61" s="1"/>
  <c r="C47"/>
  <c r="A44"/>
  <c r="A45" s="1"/>
  <c r="A46" s="1"/>
  <c r="A47" s="1"/>
  <c r="A48" s="1"/>
  <c r="A49" s="1"/>
  <c r="A40"/>
  <c r="A41" s="1"/>
  <c r="C35"/>
  <c r="C32"/>
  <c r="C31"/>
  <c r="C30"/>
  <c r="C21"/>
  <c r="C20"/>
  <c r="C19"/>
  <c r="C18"/>
  <c r="A17"/>
  <c r="A27" s="1"/>
  <c r="A28" s="1"/>
  <c r="A29" s="1"/>
  <c r="A30" s="1"/>
  <c r="A31" s="1"/>
  <c r="A32" s="1"/>
  <c r="A33" s="1"/>
  <c r="A34" s="1"/>
  <c r="A35" s="1"/>
  <c r="A36" s="1"/>
  <c r="A37" s="1"/>
  <c r="A14"/>
  <c r="A15" s="1"/>
  <c r="A18" l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<sst xmlns="http://schemas.openxmlformats.org/spreadsheetml/2006/main" count="97" uniqueCount="69">
  <si>
    <t>No.</t>
  </si>
  <si>
    <t>Partidas</t>
  </si>
  <si>
    <t>Cantidad</t>
  </si>
  <si>
    <t>Unidad</t>
  </si>
  <si>
    <t>Precio</t>
  </si>
  <si>
    <t>Sub-total</t>
  </si>
  <si>
    <t>Total RD$</t>
  </si>
  <si>
    <t>Preliminares:</t>
  </si>
  <si>
    <t>PA</t>
  </si>
  <si>
    <t xml:space="preserve">Excavación y Bote de Material </t>
  </si>
  <si>
    <t>M3</t>
  </si>
  <si>
    <t>M2</t>
  </si>
  <si>
    <t>Ml</t>
  </si>
  <si>
    <t>UD</t>
  </si>
  <si>
    <t>Misceláneos</t>
  </si>
  <si>
    <t>Limpieza Final</t>
  </si>
  <si>
    <t>Sub-Total Gastos Generales</t>
  </si>
  <si>
    <t>Gastos Indirectos de Obra</t>
  </si>
  <si>
    <t>Fondo de Pensiones y Jubilaciones (Ley No.6-86)</t>
  </si>
  <si>
    <t>%</t>
  </si>
  <si>
    <t>Codia (Decreto No. 319-88)</t>
  </si>
  <si>
    <t xml:space="preserve">Gastos Administrativos </t>
  </si>
  <si>
    <t>Seguros y Fianzas</t>
  </si>
  <si>
    <t xml:space="preserve">Transporte </t>
  </si>
  <si>
    <t>Dirección Técnica y Responsabilidad Civil</t>
  </si>
  <si>
    <t>Itebis 18% Dirección Técnica</t>
  </si>
  <si>
    <t xml:space="preserve">Imprevistos </t>
  </si>
  <si>
    <t>Supervisión</t>
  </si>
  <si>
    <t>NOTA: El gasto de imprevistos solo puede ser utilizado con previa autorización de esta Corporación (CORAAMOCA)</t>
  </si>
  <si>
    <t>Total  General RD$</t>
  </si>
  <si>
    <t>Ficha Técnica</t>
  </si>
  <si>
    <t>A</t>
  </si>
  <si>
    <t>Obra de Toma</t>
  </si>
  <si>
    <t>Bote de material inservible</t>
  </si>
  <si>
    <t>Piezas PVC en general</t>
  </si>
  <si>
    <t>ML</t>
  </si>
  <si>
    <t>Construcción de Tapas Hormigón Armado Espesor= 0.10 mts, Ø 3/8" @ 0.20 mts AD</t>
  </si>
  <si>
    <t>Deposito Regulador</t>
  </si>
  <si>
    <t>B</t>
  </si>
  <si>
    <t>PIES2</t>
  </si>
  <si>
    <t>Pintura Mantenimiento en tubos de hierro</t>
  </si>
  <si>
    <t>Limpieza, poda  y bote de material inservible</t>
  </si>
  <si>
    <r>
      <rPr>
        <b/>
        <i/>
        <sz val="11"/>
        <rFont val="Arial"/>
        <family val="2"/>
      </rPr>
      <t>Tipo de Proyecto:</t>
    </r>
    <r>
      <rPr>
        <i/>
        <sz val="11"/>
        <rFont val="Arial"/>
        <family val="2"/>
      </rPr>
      <t xml:space="preserve">  Agua Potable</t>
    </r>
  </si>
  <si>
    <r>
      <rPr>
        <b/>
        <i/>
        <sz val="11"/>
        <rFont val="Arial"/>
        <family val="2"/>
      </rPr>
      <t xml:space="preserve">Ubicación: </t>
    </r>
    <r>
      <rPr>
        <i/>
        <sz val="11"/>
        <rFont val="Arial"/>
        <family val="2"/>
      </rPr>
      <t xml:space="preserve"> Moca, Provincia Espaillat</t>
    </r>
  </si>
  <si>
    <r>
      <rPr>
        <b/>
        <i/>
        <sz val="11"/>
        <rFont val="Arial"/>
        <family val="2"/>
      </rPr>
      <t>Fecha Elaboración:</t>
    </r>
    <r>
      <rPr>
        <i/>
        <sz val="11"/>
        <rFont val="Arial"/>
        <family val="2"/>
      </rPr>
      <t xml:space="preserve"> Marzo 2021</t>
    </r>
  </si>
  <si>
    <t>Pintura en tanque regulador y caseta</t>
  </si>
  <si>
    <r>
      <t xml:space="preserve">Proyecto: </t>
    </r>
    <r>
      <rPr>
        <i/>
        <sz val="11"/>
        <rFont val="Arial"/>
        <family val="2"/>
      </rPr>
      <t>Rehabilitación Obra de Toma y Deposito Regulador Acueducto Puesto Grande</t>
    </r>
  </si>
  <si>
    <t>Poda y corte de malezas en área de obra de toma</t>
  </si>
  <si>
    <t>Rehabilitación obra de toma</t>
  </si>
  <si>
    <t xml:space="preserve">Construcción muro de gaviones </t>
  </si>
  <si>
    <t>Losa hormigón armado de techo E=0.15 MTS, Ø3/8@0.20MTS A.D.</t>
  </si>
  <si>
    <t>Rehabilitación Deposito Regulador</t>
  </si>
  <si>
    <t>Reposición verja perimetral en malla ciclónica de 6' (Tubos y Zabaleta incluida)</t>
  </si>
  <si>
    <t>Confección e instalación portón en malla ciclónica 6' (riel y ruedas incluidas)</t>
  </si>
  <si>
    <t>Construcción de acera perimetral en tanque</t>
  </si>
  <si>
    <t>Reparación drenaje pluvial (encache)</t>
  </si>
  <si>
    <t>Confección escalera en hierro galvanizado en tanque</t>
  </si>
  <si>
    <t>Suministro e Instalación de tapas aluminio cisterna 26x26</t>
  </si>
  <si>
    <t>Suministro y colocación de Grava 3/8'' - 1/2'' en patio</t>
  </si>
  <si>
    <t>Instalaciones Eléctricas</t>
  </si>
  <si>
    <t>Suministro e instalación Lámparas tipo secador de poste (incluye alambre y Poste hierro negro 3x3x20')</t>
  </si>
  <si>
    <t>Alimentación eléctrica</t>
  </si>
  <si>
    <t>Reparaciones menores en concreto área deposito regulador y caseta</t>
  </si>
  <si>
    <t>Suministro y colocación puerta polimetal caseta deposito regulador</t>
  </si>
  <si>
    <t>Suministro y colocación tubería 6'' hierro negro en Puente</t>
  </si>
  <si>
    <t>Pintura mantenimiento de tubería en Puente</t>
  </si>
  <si>
    <t>Tubería de 6'' PVC SDR-26 perforada, Sistema drenaje Francés</t>
  </si>
  <si>
    <t>Tubería de 6'' PVC SDR-26 de salida</t>
  </si>
  <si>
    <t>Suministro e instalación de válvula 3'' entrada de Moquita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</si>
</sst>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.00\ &quot;Mts.&quot;"/>
    <numFmt numFmtId="165" formatCode="0.0"/>
    <numFmt numFmtId="166" formatCode="_-* #,##0.00_-;\-* #,##0.00_-;_-* &quot;-&quot;??_-;_-@_-"/>
    <numFmt numFmtId="167" formatCode="_(* #,##0.0_);_(* \(#,##0.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b/>
      <i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3" fillId="0" borderId="0"/>
    <xf numFmtId="0" fontId="2" fillId="0" borderId="0"/>
    <xf numFmtId="40" fontId="3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2"/>
    <xf numFmtId="0" fontId="2" fillId="0" borderId="0" xfId="4" applyFont="1"/>
    <xf numFmtId="0" fontId="4" fillId="0" borderId="0" xfId="2" applyFont="1"/>
    <xf numFmtId="0" fontId="5" fillId="0" borderId="12" xfId="0" applyFont="1" applyBorder="1" applyAlignment="1">
      <alignment vertical="top" wrapText="1"/>
    </xf>
    <xf numFmtId="166" fontId="2" fillId="0" borderId="0" xfId="5" applyNumberFormat="1"/>
    <xf numFmtId="0" fontId="5" fillId="0" borderId="12" xfId="0" applyFont="1" applyBorder="1" applyAlignment="1">
      <alignment vertical="top"/>
    </xf>
    <xf numFmtId="4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166" fontId="6" fillId="0" borderId="12" xfId="3" applyFon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3" fontId="7" fillId="0" borderId="0" xfId="2" applyNumberFormat="1" applyFont="1"/>
    <xf numFmtId="0" fontId="2" fillId="0" borderId="0" xfId="5"/>
    <xf numFmtId="4" fontId="2" fillId="0" borderId="0" xfId="5" applyNumberFormat="1"/>
    <xf numFmtId="4" fontId="2" fillId="0" borderId="0" xfId="2" applyNumberFormat="1"/>
    <xf numFmtId="0" fontId="5" fillId="0" borderId="12" xfId="0" applyFont="1" applyBorder="1" applyAlignment="1">
      <alignment vertical="center"/>
    </xf>
    <xf numFmtId="0" fontId="6" fillId="0" borderId="12" xfId="2" applyFont="1" applyBorder="1"/>
    <xf numFmtId="0" fontId="8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center" vertical="center"/>
    </xf>
    <xf numFmtId="165" fontId="9" fillId="0" borderId="12" xfId="0" applyNumberFormat="1" applyFont="1" applyBorder="1"/>
    <xf numFmtId="0" fontId="9" fillId="0" borderId="12" xfId="0" applyFont="1" applyBorder="1"/>
    <xf numFmtId="166" fontId="9" fillId="0" borderId="12" xfId="3" applyFont="1" applyBorder="1" applyAlignment="1">
      <alignment horizontal="center"/>
    </xf>
    <xf numFmtId="0" fontId="6" fillId="0" borderId="12" xfId="0" applyFont="1" applyBorder="1"/>
    <xf numFmtId="0" fontId="6" fillId="0" borderId="0" xfId="2" applyFont="1"/>
    <xf numFmtId="43" fontId="9" fillId="0" borderId="12" xfId="1" applyFont="1" applyBorder="1"/>
    <xf numFmtId="0" fontId="6" fillId="0" borderId="1" xfId="2" applyFont="1" applyBorder="1"/>
    <xf numFmtId="0" fontId="6" fillId="0" borderId="4" xfId="2" applyFont="1" applyBorder="1" applyAlignment="1">
      <alignment wrapText="1"/>
    </xf>
    <xf numFmtId="0" fontId="8" fillId="0" borderId="0" xfId="2" applyFont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9" fillId="0" borderId="1" xfId="2" applyFont="1" applyBorder="1"/>
    <xf numFmtId="0" fontId="6" fillId="0" borderId="2" xfId="2" applyFont="1" applyBorder="1"/>
    <xf numFmtId="0" fontId="6" fillId="0" borderId="2" xfId="2" applyFont="1" applyBorder="1" applyAlignment="1">
      <alignment horizontal="center" vertical="center"/>
    </xf>
    <xf numFmtId="0" fontId="6" fillId="0" borderId="3" xfId="2" applyFont="1" applyBorder="1"/>
    <xf numFmtId="0" fontId="6" fillId="0" borderId="0" xfId="2" applyFont="1" applyAlignment="1">
      <alignment horizontal="center" vertical="center"/>
    </xf>
    <xf numFmtId="164" fontId="6" fillId="0" borderId="5" xfId="2" applyNumberFormat="1" applyFont="1" applyBorder="1" applyAlignment="1">
      <alignment horizontal="left"/>
    </xf>
    <xf numFmtId="0" fontId="9" fillId="0" borderId="0" xfId="2" applyFont="1"/>
    <xf numFmtId="2" fontId="6" fillId="0" borderId="5" xfId="2" applyNumberFormat="1" applyFont="1" applyBorder="1" applyAlignment="1">
      <alignment horizontal="left"/>
    </xf>
    <xf numFmtId="2" fontId="6" fillId="0" borderId="8" xfId="2" applyNumberFormat="1" applyFont="1" applyBorder="1" applyAlignment="1">
      <alignment horizontal="left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166" fontId="6" fillId="0" borderId="12" xfId="3" applyFont="1" applyBorder="1"/>
    <xf numFmtId="166" fontId="9" fillId="0" borderId="12" xfId="0" applyNumberFormat="1" applyFont="1" applyBorder="1"/>
    <xf numFmtId="4" fontId="9" fillId="0" borderId="12" xfId="0" applyNumberFormat="1" applyFont="1" applyBorder="1"/>
    <xf numFmtId="0" fontId="6" fillId="0" borderId="12" xfId="2" applyFont="1" applyBorder="1" applyAlignment="1">
      <alignment horizontal="center" vertical="center"/>
    </xf>
    <xf numFmtId="167" fontId="8" fillId="0" borderId="12" xfId="1" applyNumberFormat="1" applyFont="1" applyBorder="1" applyAlignment="1">
      <alignment vertical="top"/>
    </xf>
    <xf numFmtId="2" fontId="5" fillId="0" borderId="12" xfId="0" applyNumberFormat="1" applyFont="1" applyBorder="1" applyAlignment="1">
      <alignment vertical="top"/>
    </xf>
    <xf numFmtId="0" fontId="9" fillId="0" borderId="13" xfId="2" applyFont="1" applyBorder="1" applyAlignment="1">
      <alignment horizontal="center" vertical="center"/>
    </xf>
    <xf numFmtId="0" fontId="6" fillId="0" borderId="12" xfId="2" applyFont="1" applyBorder="1" applyAlignment="1">
      <alignment wrapText="1"/>
    </xf>
    <xf numFmtId="43" fontId="6" fillId="0" borderId="12" xfId="1" applyFont="1" applyBorder="1"/>
    <xf numFmtId="0" fontId="8" fillId="0" borderId="12" xfId="0" applyFont="1" applyBorder="1" applyAlignment="1">
      <alignment horizontal="center" vertical="top"/>
    </xf>
    <xf numFmtId="0" fontId="6" fillId="0" borderId="12" xfId="2" applyFont="1" applyBorder="1" applyAlignment="1">
      <alignment horizontal="center"/>
    </xf>
    <xf numFmtId="43" fontId="6" fillId="0" borderId="12" xfId="1" applyFont="1" applyBorder="1" applyAlignment="1">
      <alignment horizontal="center"/>
    </xf>
    <xf numFmtId="0" fontId="8" fillId="0" borderId="0" xfId="2" applyFont="1" applyAlignment="1">
      <alignment wrapText="1"/>
    </xf>
    <xf numFmtId="4" fontId="6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9" fillId="0" borderId="12" xfId="0" applyNumberFormat="1" applyFont="1" applyBorder="1" applyAlignment="1">
      <alignment vertical="center"/>
    </xf>
    <xf numFmtId="0" fontId="6" fillId="0" borderId="12" xfId="2" applyFont="1" applyBorder="1" applyAlignment="1"/>
    <xf numFmtId="43" fontId="6" fillId="0" borderId="12" xfId="1" applyFont="1" applyBorder="1" applyAlignment="1"/>
    <xf numFmtId="0" fontId="6" fillId="0" borderId="2" xfId="2" applyFont="1" applyBorder="1" applyAlignment="1"/>
    <xf numFmtId="0" fontId="6" fillId="0" borderId="12" xfId="0" applyFont="1" applyBorder="1" applyAlignment="1"/>
    <xf numFmtId="166" fontId="6" fillId="0" borderId="12" xfId="3" applyFont="1" applyBorder="1" applyAlignment="1"/>
    <xf numFmtId="4" fontId="6" fillId="0" borderId="12" xfId="2" applyNumberFormat="1" applyFont="1" applyBorder="1" applyAlignment="1"/>
    <xf numFmtId="0" fontId="6" fillId="0" borderId="0" xfId="2" applyFont="1" applyAlignment="1"/>
    <xf numFmtId="0" fontId="10" fillId="0" borderId="0" xfId="2" applyFont="1" applyAlignment="1">
      <alignment horizontal="center"/>
    </xf>
    <xf numFmtId="4" fontId="9" fillId="0" borderId="12" xfId="0" applyNumberFormat="1" applyFont="1" applyBorder="1" applyAlignment="1">
      <alignment horizontal="right" vertical="center"/>
    </xf>
    <xf numFmtId="0" fontId="6" fillId="0" borderId="6" xfId="2" applyFont="1" applyBorder="1" applyAlignment="1">
      <alignment horizontal="left"/>
    </xf>
    <xf numFmtId="0" fontId="6" fillId="0" borderId="7" xfId="2" applyFont="1" applyBorder="1" applyAlignment="1">
      <alignment horizontal="left"/>
    </xf>
    <xf numFmtId="0" fontId="9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9" fillId="0" borderId="13" xfId="2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6" fillId="0" borderId="4" xfId="2" applyFont="1" applyBorder="1"/>
    <xf numFmtId="0" fontId="6" fillId="0" borderId="0" xfId="2" applyFont="1"/>
    <xf numFmtId="0" fontId="8" fillId="0" borderId="2" xfId="2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0" fontId="8" fillId="0" borderId="0" xfId="2" applyFont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6" fillId="0" borderId="4" xfId="2" applyFont="1" applyBorder="1" applyAlignment="1">
      <alignment horizontal="left"/>
    </xf>
    <xf numFmtId="0" fontId="6" fillId="0" borderId="0" xfId="2" applyFont="1" applyAlignment="1">
      <alignment horizontal="left"/>
    </xf>
  </cellXfs>
  <cellStyles count="7">
    <cellStyle name="Millares" xfId="1" builtinId="3"/>
    <cellStyle name="Millares 2" xfId="6"/>
    <cellStyle name="Millares 7" xfId="3"/>
    <cellStyle name="Normal" xfId="0" builtinId="0"/>
    <cellStyle name="Normal 2 2" xfId="4"/>
    <cellStyle name="Normal 3" xfId="2"/>
    <cellStyle name="Normal 3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94130</xdr:colOff>
      <xdr:row>0</xdr:row>
      <xdr:rowOff>46504</xdr:rowOff>
    </xdr:from>
    <xdr:to>
      <xdr:col>6</xdr:col>
      <xdr:colOff>790576</xdr:colOff>
      <xdr:row>4</xdr:row>
      <xdr:rowOff>115420</xdr:rowOff>
    </xdr:to>
    <xdr:pic>
      <xdr:nvPicPr>
        <xdr:cNvPr id="2" name="1 Imagen" descr="ddd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30" y="46504"/>
          <a:ext cx="7744946" cy="93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6"/>
  <sheetViews>
    <sheetView tabSelected="1" zoomScaleNormal="100" workbookViewId="0">
      <selection activeCell="F24" sqref="F24"/>
    </sheetView>
  </sheetViews>
  <sheetFormatPr baseColWidth="10" defaultColWidth="11.42578125" defaultRowHeight="14.25"/>
  <cols>
    <col min="1" max="1" width="8.42578125" style="25" customWidth="1"/>
    <col min="2" max="2" width="49" style="25" customWidth="1"/>
    <col min="3" max="3" width="11.140625" style="25" bestFit="1" customWidth="1"/>
    <col min="4" max="4" width="9.140625" style="35" bestFit="1" customWidth="1"/>
    <col min="5" max="5" width="14.28515625" style="25" bestFit="1" customWidth="1"/>
    <col min="6" max="6" width="13.7109375" style="65" bestFit="1" customWidth="1"/>
    <col min="7" max="7" width="13.28515625" style="25" bestFit="1" customWidth="1"/>
    <col min="8" max="8" width="11.42578125" style="1"/>
    <col min="9" max="9" width="13.85546875" style="1" bestFit="1" customWidth="1"/>
    <col min="10" max="10" width="11.42578125" style="1"/>
    <col min="11" max="11" width="11.7109375" style="1" bestFit="1" customWidth="1"/>
    <col min="12" max="12" width="12.85546875" style="1" bestFit="1" customWidth="1"/>
    <col min="13" max="16384" width="11.42578125" style="1"/>
  </cols>
  <sheetData>
    <row r="1" spans="1:13" ht="20.25" customHeight="1">
      <c r="A1" s="27"/>
      <c r="B1" s="76"/>
      <c r="C1" s="76"/>
      <c r="D1" s="76"/>
      <c r="E1" s="76"/>
      <c r="F1" s="76"/>
      <c r="G1" s="77"/>
    </row>
    <row r="2" spans="1:13" ht="16.5" customHeight="1">
      <c r="A2" s="28"/>
      <c r="B2" s="78"/>
      <c r="C2" s="78"/>
      <c r="D2" s="78"/>
      <c r="E2" s="78"/>
      <c r="F2" s="78"/>
      <c r="G2" s="79"/>
    </row>
    <row r="3" spans="1:13" ht="15.75" customHeight="1">
      <c r="A3" s="28"/>
      <c r="B3" s="78"/>
      <c r="C3" s="78"/>
      <c r="D3" s="78"/>
      <c r="E3" s="78"/>
      <c r="F3" s="78"/>
      <c r="G3" s="79"/>
    </row>
    <row r="4" spans="1:13" ht="15.75" customHeight="1">
      <c r="A4" s="28"/>
      <c r="B4" s="29"/>
      <c r="C4" s="29"/>
      <c r="D4" s="29"/>
      <c r="E4" s="29"/>
      <c r="F4" s="55"/>
      <c r="G4" s="30"/>
    </row>
    <row r="5" spans="1:13" ht="15.75" customHeight="1">
      <c r="A5" s="28"/>
      <c r="B5" s="29"/>
      <c r="C5" s="29"/>
      <c r="D5" s="29"/>
      <c r="E5" s="29"/>
      <c r="F5" s="55"/>
      <c r="G5" s="30"/>
    </row>
    <row r="6" spans="1:13" ht="15.75" customHeight="1" thickBot="1">
      <c r="A6" s="28"/>
      <c r="B6" s="29"/>
      <c r="C6" s="66" t="s">
        <v>30</v>
      </c>
      <c r="D6" s="29"/>
      <c r="E6" s="29"/>
      <c r="F6" s="55"/>
      <c r="G6" s="30"/>
    </row>
    <row r="7" spans="1:13">
      <c r="A7" s="31" t="s">
        <v>46</v>
      </c>
      <c r="B7" s="32"/>
      <c r="C7" s="32"/>
      <c r="D7" s="33"/>
      <c r="E7" s="32"/>
      <c r="F7" s="61"/>
      <c r="G7" s="34"/>
    </row>
    <row r="8" spans="1:13">
      <c r="A8" s="80" t="s">
        <v>42</v>
      </c>
      <c r="B8" s="81"/>
      <c r="C8" s="81"/>
      <c r="E8" s="70"/>
      <c r="F8" s="71"/>
      <c r="G8" s="36"/>
    </row>
    <row r="9" spans="1:13">
      <c r="A9" s="74" t="s">
        <v>43</v>
      </c>
      <c r="B9" s="75"/>
      <c r="C9" s="37"/>
      <c r="E9" s="70"/>
      <c r="F9" s="71"/>
      <c r="G9" s="38"/>
    </row>
    <row r="10" spans="1:13" ht="15" thickBot="1">
      <c r="A10" s="68" t="s">
        <v>44</v>
      </c>
      <c r="B10" s="69"/>
      <c r="C10" s="69"/>
      <c r="D10" s="69"/>
      <c r="E10" s="70"/>
      <c r="F10" s="71"/>
      <c r="G10" s="39"/>
    </row>
    <row r="11" spans="1:13" ht="26.25" customHeight="1" thickBot="1">
      <c r="A11" s="40" t="s">
        <v>0</v>
      </c>
      <c r="B11" s="41" t="s">
        <v>1</v>
      </c>
      <c r="C11" s="41" t="s">
        <v>2</v>
      </c>
      <c r="D11" s="41" t="s">
        <v>3</v>
      </c>
      <c r="E11" s="41" t="s">
        <v>4</v>
      </c>
      <c r="F11" s="41" t="s">
        <v>5</v>
      </c>
      <c r="G11" s="42" t="s">
        <v>6</v>
      </c>
    </row>
    <row r="12" spans="1:13" ht="26.25" customHeight="1">
      <c r="A12" s="49" t="s">
        <v>31</v>
      </c>
      <c r="B12" s="72" t="s">
        <v>32</v>
      </c>
      <c r="C12" s="72"/>
      <c r="D12" s="72"/>
      <c r="E12" s="72"/>
      <c r="F12" s="72"/>
      <c r="G12" s="72"/>
    </row>
    <row r="13" spans="1:13">
      <c r="A13" s="21">
        <v>1</v>
      </c>
      <c r="B13" s="22" t="s">
        <v>7</v>
      </c>
      <c r="C13" s="7"/>
      <c r="D13" s="8"/>
      <c r="E13" s="9"/>
      <c r="F13" s="62"/>
      <c r="G13" s="23"/>
      <c r="I13" s="2"/>
      <c r="M13" s="3"/>
    </row>
    <row r="14" spans="1:13">
      <c r="A14" s="6">
        <f t="shared" ref="A14:A15" si="0">+A13+0.01</f>
        <v>1.01</v>
      </c>
      <c r="B14" s="4" t="s">
        <v>47</v>
      </c>
      <c r="C14" s="7">
        <v>1</v>
      </c>
      <c r="D14" s="8" t="s">
        <v>8</v>
      </c>
      <c r="E14" s="9"/>
      <c r="F14" s="63"/>
      <c r="G14" s="24"/>
      <c r="I14" s="5"/>
    </row>
    <row r="15" spans="1:13">
      <c r="A15" s="6">
        <f t="shared" si="0"/>
        <v>1.02</v>
      </c>
      <c r="B15" s="4" t="s">
        <v>33</v>
      </c>
      <c r="C15" s="7">
        <v>1</v>
      </c>
      <c r="D15" s="8" t="s">
        <v>8</v>
      </c>
      <c r="E15" s="9"/>
      <c r="F15" s="63"/>
      <c r="G15" s="24"/>
      <c r="I15" s="5"/>
    </row>
    <row r="16" spans="1:13">
      <c r="A16" s="24"/>
      <c r="B16" s="24"/>
      <c r="C16" s="24"/>
      <c r="D16" s="8"/>
      <c r="E16" s="43"/>
      <c r="F16" s="62"/>
      <c r="G16" s="17"/>
      <c r="I16" s="5"/>
    </row>
    <row r="17" spans="1:11">
      <c r="A17" s="21">
        <f>+A13+1</f>
        <v>2</v>
      </c>
      <c r="B17" s="22" t="s">
        <v>48</v>
      </c>
      <c r="C17" s="7"/>
      <c r="D17" s="8"/>
      <c r="E17" s="9"/>
      <c r="F17" s="62"/>
      <c r="G17" s="23"/>
      <c r="I17" s="5"/>
    </row>
    <row r="18" spans="1:11">
      <c r="A18" s="6">
        <f>+A17+0.01</f>
        <v>2.0099999999999998</v>
      </c>
      <c r="B18" s="6" t="s">
        <v>9</v>
      </c>
      <c r="C18" s="7">
        <f>4*2*0.8*1.3</f>
        <v>8.32</v>
      </c>
      <c r="D18" s="8" t="s">
        <v>10</v>
      </c>
      <c r="E18" s="9"/>
      <c r="F18" s="63"/>
      <c r="G18" s="24"/>
      <c r="I18" s="5"/>
    </row>
    <row r="19" spans="1:11">
      <c r="A19" s="6">
        <f t="shared" ref="A19:A24" si="1">+A18+0.01</f>
        <v>2.0199999999999996</v>
      </c>
      <c r="B19" s="4" t="s">
        <v>49</v>
      </c>
      <c r="C19" s="7">
        <f>16*1.1</f>
        <v>17.600000000000001</v>
      </c>
      <c r="D19" s="10" t="s">
        <v>10</v>
      </c>
      <c r="E19" s="7"/>
      <c r="F19" s="63"/>
      <c r="G19" s="44"/>
      <c r="I19" s="5"/>
    </row>
    <row r="20" spans="1:11" ht="28.5">
      <c r="A20" s="6">
        <f t="shared" si="1"/>
        <v>2.0299999999999994</v>
      </c>
      <c r="B20" s="4" t="s">
        <v>50</v>
      </c>
      <c r="C20" s="7">
        <f>2*2.6*0.15</f>
        <v>0.78</v>
      </c>
      <c r="D20" s="10" t="s">
        <v>10</v>
      </c>
      <c r="E20" s="7"/>
      <c r="F20" s="63"/>
      <c r="G20" s="44"/>
      <c r="I20" s="5"/>
    </row>
    <row r="21" spans="1:11" ht="28.5">
      <c r="A21" s="6">
        <f t="shared" si="1"/>
        <v>2.0399999999999991</v>
      </c>
      <c r="B21" s="4" t="s">
        <v>66</v>
      </c>
      <c r="C21" s="7">
        <f>6</f>
        <v>6</v>
      </c>
      <c r="D21" s="10" t="s">
        <v>35</v>
      </c>
      <c r="E21" s="7"/>
      <c r="F21" s="63"/>
      <c r="G21" s="44"/>
      <c r="I21" s="5"/>
    </row>
    <row r="22" spans="1:11">
      <c r="A22" s="6">
        <f t="shared" si="1"/>
        <v>2.0499999999999989</v>
      </c>
      <c r="B22" s="4" t="s">
        <v>67</v>
      </c>
      <c r="C22" s="7">
        <v>12</v>
      </c>
      <c r="D22" s="10" t="s">
        <v>35</v>
      </c>
      <c r="E22" s="7"/>
      <c r="F22" s="63"/>
      <c r="G22" s="44"/>
      <c r="I22" s="5"/>
    </row>
    <row r="23" spans="1:11">
      <c r="A23" s="6">
        <f t="shared" si="1"/>
        <v>2.0599999999999987</v>
      </c>
      <c r="B23" s="4" t="s">
        <v>34</v>
      </c>
      <c r="C23" s="7">
        <v>1</v>
      </c>
      <c r="D23" s="10" t="s">
        <v>8</v>
      </c>
      <c r="E23" s="7"/>
      <c r="F23" s="63"/>
      <c r="G23" s="44"/>
      <c r="I23" s="5"/>
    </row>
    <row r="24" spans="1:11" ht="28.5">
      <c r="A24" s="6">
        <f t="shared" si="1"/>
        <v>2.0699999999999985</v>
      </c>
      <c r="B24" s="4" t="s">
        <v>36</v>
      </c>
      <c r="C24" s="7">
        <v>1</v>
      </c>
      <c r="D24" s="10" t="s">
        <v>13</v>
      </c>
      <c r="E24" s="7"/>
      <c r="F24" s="63"/>
      <c r="G24" s="44"/>
      <c r="I24" s="5"/>
    </row>
    <row r="25" spans="1:11">
      <c r="A25" s="6"/>
      <c r="B25" s="6"/>
      <c r="C25" s="7"/>
      <c r="D25" s="10"/>
      <c r="E25" s="7"/>
      <c r="F25" s="63"/>
      <c r="G25" s="44"/>
      <c r="I25" s="5"/>
    </row>
    <row r="26" spans="1:11" ht="15.75" customHeight="1">
      <c r="A26" s="52" t="s">
        <v>38</v>
      </c>
      <c r="B26" s="73" t="s">
        <v>37</v>
      </c>
      <c r="C26" s="73"/>
      <c r="D26" s="73"/>
      <c r="E26" s="73"/>
      <c r="F26" s="73"/>
      <c r="G26" s="73"/>
      <c r="I26" s="5"/>
    </row>
    <row r="27" spans="1:11">
      <c r="A27" s="21">
        <f>+A17+1</f>
        <v>3</v>
      </c>
      <c r="B27" s="22" t="s">
        <v>51</v>
      </c>
      <c r="C27" s="7"/>
      <c r="D27" s="8"/>
      <c r="E27" s="9"/>
      <c r="F27" s="62"/>
      <c r="G27" s="23"/>
    </row>
    <row r="28" spans="1:11">
      <c r="A28" s="48">
        <f>+A27+0.01</f>
        <v>3.01</v>
      </c>
      <c r="B28" s="24" t="s">
        <v>41</v>
      </c>
      <c r="C28" s="7">
        <v>1</v>
      </c>
      <c r="D28" s="8" t="s">
        <v>8</v>
      </c>
      <c r="E28" s="9"/>
      <c r="F28" s="56"/>
      <c r="G28" s="23"/>
    </row>
    <row r="29" spans="1:11" ht="28.5">
      <c r="A29" s="48">
        <f t="shared" ref="A29:A37" si="2">+A28+0.01</f>
        <v>3.0199999999999996</v>
      </c>
      <c r="B29" s="4" t="s">
        <v>52</v>
      </c>
      <c r="C29" s="11">
        <v>75</v>
      </c>
      <c r="D29" s="10" t="s">
        <v>12</v>
      </c>
      <c r="E29" s="11"/>
      <c r="F29" s="56"/>
      <c r="G29" s="24"/>
      <c r="I29" s="12"/>
    </row>
    <row r="30" spans="1:11" ht="28.5">
      <c r="A30" s="48">
        <f t="shared" si="2"/>
        <v>3.0299999999999994</v>
      </c>
      <c r="B30" s="4" t="s">
        <v>53</v>
      </c>
      <c r="C30" s="11">
        <f>20*6</f>
        <v>120</v>
      </c>
      <c r="D30" s="10" t="s">
        <v>39</v>
      </c>
      <c r="E30" s="11"/>
      <c r="F30" s="56"/>
      <c r="G30" s="24"/>
      <c r="I30" s="13"/>
    </row>
    <row r="31" spans="1:11">
      <c r="A31" s="48">
        <f t="shared" si="2"/>
        <v>3.0399999999999991</v>
      </c>
      <c r="B31" s="4" t="s">
        <v>54</v>
      </c>
      <c r="C31" s="11">
        <f>0.7*49.2</f>
        <v>34.44</v>
      </c>
      <c r="D31" s="10" t="s">
        <v>11</v>
      </c>
      <c r="E31" s="11"/>
      <c r="F31" s="56"/>
      <c r="G31" s="24"/>
      <c r="I31" s="14"/>
    </row>
    <row r="32" spans="1:11" ht="17.25" customHeight="1">
      <c r="A32" s="48">
        <f t="shared" si="2"/>
        <v>3.0499999999999989</v>
      </c>
      <c r="B32" s="4" t="s">
        <v>55</v>
      </c>
      <c r="C32" s="11">
        <f>63.48757*1.5</f>
        <v>95.231354999999994</v>
      </c>
      <c r="D32" s="10" t="s">
        <v>11</v>
      </c>
      <c r="E32" s="11"/>
      <c r="F32" s="56"/>
      <c r="G32" s="24"/>
      <c r="I32" s="5"/>
      <c r="K32" s="15"/>
    </row>
    <row r="33" spans="1:11" ht="28.5">
      <c r="A33" s="48">
        <f t="shared" si="2"/>
        <v>3.0599999999999987</v>
      </c>
      <c r="B33" s="4" t="s">
        <v>56</v>
      </c>
      <c r="C33" s="11">
        <v>4</v>
      </c>
      <c r="D33" s="10" t="s">
        <v>35</v>
      </c>
      <c r="E33" s="11"/>
      <c r="F33" s="56"/>
      <c r="G33" s="24"/>
      <c r="I33" s="5"/>
      <c r="K33" s="15"/>
    </row>
    <row r="34" spans="1:11" ht="28.5">
      <c r="A34" s="48">
        <f t="shared" si="2"/>
        <v>3.0699999999999985</v>
      </c>
      <c r="B34" s="4" t="s">
        <v>57</v>
      </c>
      <c r="C34" s="11">
        <v>4</v>
      </c>
      <c r="D34" s="10" t="s">
        <v>13</v>
      </c>
      <c r="E34" s="11"/>
      <c r="F34" s="56"/>
      <c r="G34" s="24"/>
      <c r="I34" s="5"/>
      <c r="K34" s="15"/>
    </row>
    <row r="35" spans="1:11">
      <c r="A35" s="48">
        <f t="shared" si="2"/>
        <v>3.0799999999999983</v>
      </c>
      <c r="B35" s="4" t="s">
        <v>45</v>
      </c>
      <c r="C35" s="11">
        <f>80+88.56</f>
        <v>168.56</v>
      </c>
      <c r="D35" s="10" t="s">
        <v>11</v>
      </c>
      <c r="E35" s="11"/>
      <c r="F35" s="56"/>
      <c r="G35" s="24"/>
      <c r="I35" s="5"/>
      <c r="K35" s="15"/>
    </row>
    <row r="36" spans="1:11">
      <c r="A36" s="48">
        <f t="shared" si="2"/>
        <v>3.0899999999999981</v>
      </c>
      <c r="B36" s="4" t="s">
        <v>40</v>
      </c>
      <c r="C36" s="11">
        <v>1</v>
      </c>
      <c r="D36" s="10" t="s">
        <v>8</v>
      </c>
      <c r="E36" s="11"/>
      <c r="F36" s="56"/>
      <c r="G36" s="24"/>
      <c r="I36" s="5"/>
      <c r="K36" s="15"/>
    </row>
    <row r="37" spans="1:11" ht="28.5">
      <c r="A37" s="48">
        <f t="shared" si="2"/>
        <v>3.0999999999999979</v>
      </c>
      <c r="B37" s="50" t="s">
        <v>58</v>
      </c>
      <c r="C37" s="51">
        <v>20</v>
      </c>
      <c r="D37" s="54" t="s">
        <v>10</v>
      </c>
      <c r="E37" s="51"/>
      <c r="F37" s="60"/>
      <c r="G37" s="24"/>
      <c r="I37" s="5"/>
      <c r="K37" s="15"/>
    </row>
    <row r="38" spans="1:11">
      <c r="A38" s="6"/>
      <c r="B38" s="17"/>
      <c r="C38" s="17"/>
      <c r="D38" s="46"/>
      <c r="E38" s="17"/>
      <c r="F38" s="59"/>
      <c r="G38" s="24"/>
      <c r="I38" s="5"/>
      <c r="K38" s="15"/>
    </row>
    <row r="39" spans="1:11">
      <c r="A39" s="47">
        <v>4</v>
      </c>
      <c r="B39" s="18" t="s">
        <v>59</v>
      </c>
      <c r="C39" s="19"/>
      <c r="D39" s="20"/>
      <c r="E39" s="19"/>
      <c r="F39" s="58"/>
      <c r="G39" s="45"/>
      <c r="I39" s="5"/>
      <c r="K39" s="15"/>
    </row>
    <row r="40" spans="1:11" ht="42.75">
      <c r="A40" s="48">
        <f>A39+0.01</f>
        <v>4.01</v>
      </c>
      <c r="B40" s="50" t="s">
        <v>60</v>
      </c>
      <c r="C40" s="11">
        <v>4</v>
      </c>
      <c r="D40" s="10" t="s">
        <v>13</v>
      </c>
      <c r="E40" s="11"/>
      <c r="F40" s="56"/>
      <c r="G40" s="24"/>
      <c r="I40" s="5"/>
      <c r="K40" s="15"/>
    </row>
    <row r="41" spans="1:11">
      <c r="A41" s="48">
        <f>A40+0.01</f>
        <v>4.0199999999999996</v>
      </c>
      <c r="B41" s="4" t="s">
        <v>61</v>
      </c>
      <c r="C41" s="11">
        <v>1</v>
      </c>
      <c r="D41" s="10" t="s">
        <v>8</v>
      </c>
      <c r="E41" s="11"/>
      <c r="F41" s="56"/>
      <c r="G41" s="24"/>
      <c r="I41" s="5"/>
      <c r="K41" s="15"/>
    </row>
    <row r="42" spans="1:11" ht="15" customHeight="1">
      <c r="A42" s="16"/>
      <c r="B42" s="4"/>
      <c r="C42" s="11"/>
      <c r="D42" s="10"/>
      <c r="E42" s="11"/>
      <c r="F42" s="56"/>
      <c r="G42" s="17"/>
      <c r="I42" s="5"/>
      <c r="K42" s="15"/>
    </row>
    <row r="43" spans="1:11">
      <c r="A43" s="21">
        <v>5</v>
      </c>
      <c r="B43" s="22" t="s">
        <v>14</v>
      </c>
      <c r="C43" s="7"/>
      <c r="D43" s="8"/>
      <c r="E43" s="9"/>
      <c r="F43" s="62"/>
      <c r="G43" s="23"/>
      <c r="I43" s="5"/>
      <c r="K43" s="15"/>
    </row>
    <row r="44" spans="1:11" ht="28.5">
      <c r="A44" s="6">
        <f>+A43+0.01</f>
        <v>5.01</v>
      </c>
      <c r="B44" s="50" t="s">
        <v>62</v>
      </c>
      <c r="C44" s="51">
        <v>1</v>
      </c>
      <c r="D44" s="53" t="s">
        <v>8</v>
      </c>
      <c r="E44" s="51"/>
      <c r="F44" s="57"/>
      <c r="G44" s="24"/>
      <c r="I44" s="5"/>
      <c r="K44" s="15"/>
    </row>
    <row r="45" spans="1:11" ht="28.5">
      <c r="A45" s="6">
        <f t="shared" ref="A45:A49" si="3">+A44+0.01</f>
        <v>5.0199999999999996</v>
      </c>
      <c r="B45" s="4" t="s">
        <v>63</v>
      </c>
      <c r="C45" s="11">
        <v>1</v>
      </c>
      <c r="D45" s="10" t="s">
        <v>13</v>
      </c>
      <c r="E45" s="11"/>
      <c r="F45" s="57"/>
      <c r="G45" s="24"/>
      <c r="I45" s="5"/>
      <c r="K45" s="15"/>
    </row>
    <row r="46" spans="1:11" ht="27.75" customHeight="1">
      <c r="A46" s="6">
        <f t="shared" si="3"/>
        <v>5.0299999999999994</v>
      </c>
      <c r="B46" s="4" t="s">
        <v>68</v>
      </c>
      <c r="C46" s="11">
        <v>1</v>
      </c>
      <c r="D46" s="10" t="s">
        <v>13</v>
      </c>
      <c r="E46" s="11"/>
      <c r="F46" s="57"/>
      <c r="G46" s="24"/>
      <c r="I46" s="5"/>
      <c r="K46" s="15"/>
    </row>
    <row r="47" spans="1:11" ht="28.5">
      <c r="A47" s="6">
        <f t="shared" si="3"/>
        <v>5.0399999999999991</v>
      </c>
      <c r="B47" s="4" t="s">
        <v>64</v>
      </c>
      <c r="C47" s="11">
        <f>6*3</f>
        <v>18</v>
      </c>
      <c r="D47" s="10" t="s">
        <v>12</v>
      </c>
      <c r="E47" s="11"/>
      <c r="F47" s="57"/>
      <c r="G47" s="17"/>
      <c r="I47" s="5"/>
      <c r="K47" s="15"/>
    </row>
    <row r="48" spans="1:11" ht="29.25" customHeight="1">
      <c r="A48" s="6">
        <f t="shared" si="3"/>
        <v>5.0499999999999989</v>
      </c>
      <c r="B48" s="4" t="s">
        <v>65</v>
      </c>
      <c r="C48" s="11">
        <v>1</v>
      </c>
      <c r="D48" s="10" t="s">
        <v>8</v>
      </c>
      <c r="E48" s="11"/>
      <c r="F48" s="57"/>
      <c r="G48" s="17"/>
      <c r="I48" s="5"/>
      <c r="K48" s="15"/>
    </row>
    <row r="49" spans="1:11" ht="15" customHeight="1">
      <c r="A49" s="6">
        <f t="shared" si="3"/>
        <v>5.0599999999999987</v>
      </c>
      <c r="B49" s="4" t="s">
        <v>15</v>
      </c>
      <c r="C49" s="11">
        <v>1</v>
      </c>
      <c r="D49" s="10" t="s">
        <v>8</v>
      </c>
      <c r="E49" s="11"/>
      <c r="F49" s="57"/>
      <c r="G49" s="17"/>
      <c r="I49" s="5"/>
      <c r="K49" s="15"/>
    </row>
    <row r="50" spans="1:11" ht="18.75" customHeight="1">
      <c r="A50" s="16"/>
      <c r="B50" s="4"/>
      <c r="C50" s="11"/>
      <c r="D50" s="67" t="s">
        <v>16</v>
      </c>
      <c r="E50" s="67"/>
      <c r="F50" s="67"/>
      <c r="G50" s="26"/>
      <c r="I50" s="5"/>
      <c r="K50" s="15"/>
    </row>
    <row r="51" spans="1:11">
      <c r="A51" s="17"/>
      <c r="B51" s="17"/>
      <c r="C51" s="17"/>
      <c r="D51" s="46"/>
      <c r="E51" s="17"/>
      <c r="F51" s="59"/>
      <c r="G51" s="17"/>
    </row>
    <row r="52" spans="1:11">
      <c r="A52" s="21">
        <f>+A43+1</f>
        <v>6</v>
      </c>
      <c r="B52" s="22" t="s">
        <v>17</v>
      </c>
      <c r="C52" s="7"/>
      <c r="D52" s="8"/>
      <c r="E52" s="9"/>
      <c r="F52" s="62"/>
      <c r="G52" s="23"/>
    </row>
    <row r="53" spans="1:11">
      <c r="A53" s="6">
        <f>+A52+0.01</f>
        <v>6.01</v>
      </c>
      <c r="B53" s="17" t="s">
        <v>18</v>
      </c>
      <c r="C53" s="11">
        <v>1.3</v>
      </c>
      <c r="D53" s="10" t="s">
        <v>19</v>
      </c>
      <c r="E53" s="11"/>
      <c r="F53" s="64"/>
      <c r="G53" s="17"/>
    </row>
    <row r="54" spans="1:11">
      <c r="A54" s="6">
        <f t="shared" ref="A54:A59" si="4">+A53+0.01</f>
        <v>6.02</v>
      </c>
      <c r="B54" s="17" t="s">
        <v>20</v>
      </c>
      <c r="C54" s="11">
        <v>0.1</v>
      </c>
      <c r="D54" s="10" t="s">
        <v>19</v>
      </c>
      <c r="E54" s="11"/>
      <c r="F54" s="64"/>
      <c r="G54" s="17"/>
    </row>
    <row r="55" spans="1:11">
      <c r="A55" s="6">
        <f t="shared" si="4"/>
        <v>6.0299999999999994</v>
      </c>
      <c r="B55" s="17" t="s">
        <v>21</v>
      </c>
      <c r="C55" s="11">
        <v>5</v>
      </c>
      <c r="D55" s="10" t="s">
        <v>19</v>
      </c>
      <c r="E55" s="11"/>
      <c r="F55" s="64"/>
      <c r="G55" s="17"/>
    </row>
    <row r="56" spans="1:11">
      <c r="A56" s="6">
        <f t="shared" si="4"/>
        <v>6.0399999999999991</v>
      </c>
      <c r="B56" s="17" t="s">
        <v>22</v>
      </c>
      <c r="C56" s="11">
        <v>4.3499999999999996</v>
      </c>
      <c r="D56" s="10" t="s">
        <v>19</v>
      </c>
      <c r="E56" s="11"/>
      <c r="F56" s="64"/>
      <c r="G56" s="17"/>
    </row>
    <row r="57" spans="1:11">
      <c r="A57" s="6">
        <f t="shared" si="4"/>
        <v>6.0499999999999989</v>
      </c>
      <c r="B57" s="17" t="s">
        <v>23</v>
      </c>
      <c r="C57" s="11">
        <v>3</v>
      </c>
      <c r="D57" s="10" t="s">
        <v>19</v>
      </c>
      <c r="E57" s="11"/>
      <c r="F57" s="64"/>
      <c r="G57" s="17"/>
    </row>
    <row r="58" spans="1:11">
      <c r="A58" s="6">
        <f t="shared" si="4"/>
        <v>6.0599999999999987</v>
      </c>
      <c r="B58" s="17" t="s">
        <v>24</v>
      </c>
      <c r="C58" s="11">
        <v>10</v>
      </c>
      <c r="D58" s="10" t="s">
        <v>19</v>
      </c>
      <c r="E58" s="11"/>
      <c r="F58" s="64"/>
      <c r="G58" s="17"/>
    </row>
    <row r="59" spans="1:11">
      <c r="A59" s="6">
        <f t="shared" si="4"/>
        <v>6.0699999999999985</v>
      </c>
      <c r="B59" s="17" t="s">
        <v>25</v>
      </c>
      <c r="C59" s="11">
        <v>18</v>
      </c>
      <c r="D59" s="10" t="s">
        <v>19</v>
      </c>
      <c r="E59" s="11"/>
      <c r="F59" s="64"/>
      <c r="G59" s="17"/>
    </row>
    <row r="60" spans="1:11">
      <c r="A60" s="6">
        <f>A59+0.01</f>
        <v>6.0799999999999983</v>
      </c>
      <c r="B60" s="17" t="s">
        <v>26</v>
      </c>
      <c r="C60" s="11">
        <v>10</v>
      </c>
      <c r="D60" s="10" t="s">
        <v>19</v>
      </c>
      <c r="E60" s="11"/>
      <c r="F60" s="64"/>
      <c r="G60" s="17"/>
    </row>
    <row r="61" spans="1:11">
      <c r="A61" s="6">
        <f>A60+0.01</f>
        <v>6.0899999999999981</v>
      </c>
      <c r="B61" s="17" t="s">
        <v>27</v>
      </c>
      <c r="C61" s="11">
        <v>5</v>
      </c>
      <c r="D61" s="10" t="s">
        <v>19</v>
      </c>
      <c r="E61" s="11"/>
      <c r="F61" s="64"/>
      <c r="G61" s="17"/>
    </row>
    <row r="62" spans="1:11">
      <c r="A62" s="6"/>
      <c r="B62" s="17"/>
      <c r="C62" s="17"/>
      <c r="D62" s="53"/>
      <c r="E62" s="17"/>
      <c r="F62" s="59"/>
      <c r="G62" s="17"/>
    </row>
    <row r="63" spans="1:11">
      <c r="A63" s="6"/>
      <c r="B63" s="17"/>
      <c r="C63" s="17"/>
      <c r="D63" s="67" t="s">
        <v>29</v>
      </c>
      <c r="E63" s="67"/>
      <c r="F63" s="67"/>
      <c r="G63" s="26"/>
    </row>
    <row r="64" spans="1:11">
      <c r="A64" s="17"/>
      <c r="B64" s="17"/>
      <c r="C64" s="17"/>
      <c r="D64" s="67"/>
      <c r="E64" s="67"/>
      <c r="F64" s="67"/>
      <c r="G64" s="26"/>
    </row>
    <row r="66" spans="1:13" s="25" customFormat="1">
      <c r="A66" s="25" t="s">
        <v>28</v>
      </c>
      <c r="D66" s="35"/>
      <c r="F66" s="65"/>
      <c r="H66" s="1"/>
      <c r="I66" s="1"/>
      <c r="J66" s="1"/>
      <c r="K66" s="1"/>
      <c r="L66" s="1"/>
      <c r="M66" s="1"/>
    </row>
  </sheetData>
  <mergeCells count="14">
    <mergeCell ref="A9:B9"/>
    <mergeCell ref="E9:F9"/>
    <mergeCell ref="B1:G1"/>
    <mergeCell ref="B2:G2"/>
    <mergeCell ref="B3:G3"/>
    <mergeCell ref="A8:C8"/>
    <mergeCell ref="E8:F8"/>
    <mergeCell ref="D64:F64"/>
    <mergeCell ref="A10:D10"/>
    <mergeCell ref="E10:F10"/>
    <mergeCell ref="B12:G12"/>
    <mergeCell ref="B26:G26"/>
    <mergeCell ref="D50:F50"/>
    <mergeCell ref="D63:F63"/>
  </mergeCells>
  <pageMargins left="0.43307086614173229" right="0.23622047244094491" top="0.35433070866141736" bottom="0.74803149606299213" header="0.31496062992125984" footer="0.31496062992125984"/>
  <pageSetup scale="80" orientation="portrait" horizontalDpi="300" verticalDpi="300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Acueducto Puesto Grande</vt:lpstr>
      <vt:lpstr>'Acueducto Puesto Grande'!Títulos_a_imprimir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cooramoca 98</dc:creator>
  <cp:lastModifiedBy>cooramoca 98</cp:lastModifiedBy>
  <cp:lastPrinted>2021-03-15T17:11:14Z</cp:lastPrinted>
  <dcterms:created xsi:type="dcterms:W3CDTF">2021-03-03T18:27:58Z</dcterms:created>
  <dcterms:modified xsi:type="dcterms:W3CDTF">2021-03-25T13:34:29Z</dcterms:modified>
</cp:coreProperties>
</file>