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C-DISEÑO-PRES\Desktop\Nuevos Proyectos\Pozos\3 Pozos en Las Lagunas 1 en Juan Lopez\Fichas Tecnicas\"/>
    </mc:Choice>
  </mc:AlternateContent>
  <bookViews>
    <workbookView xWindow="-120" yWindow="-120" windowWidth="24240" windowHeight="13140"/>
  </bookViews>
  <sheets>
    <sheet name="Ficha Tecnica" sheetId="4" r:id="rId1"/>
  </sheets>
  <definedNames>
    <definedName name="_xlnm.Print_Titles" localSheetId="0">'Ficha Tecnica'!$1:$10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" i="4" l="1"/>
  <c r="C64" i="4" l="1"/>
  <c r="C62" i="4"/>
  <c r="C61" i="4"/>
  <c r="C60" i="4"/>
  <c r="C59" i="4"/>
  <c r="C58" i="4"/>
  <c r="C57" i="4"/>
  <c r="C56" i="4"/>
  <c r="A56" i="4" l="1"/>
  <c r="A57" i="4" s="1"/>
  <c r="A58" i="4" s="1"/>
  <c r="A59" i="4" s="1"/>
  <c r="A60" i="4" s="1"/>
  <c r="A61" i="4" s="1"/>
  <c r="A62" i="4" s="1"/>
  <c r="A63" i="4" s="1"/>
  <c r="A64" i="4" s="1"/>
  <c r="A12" i="4"/>
  <c r="A13" i="4" s="1"/>
  <c r="A35" i="4" l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67" i="4"/>
  <c r="A68" i="4" s="1"/>
  <c r="A69" i="4" s="1"/>
  <c r="A70" i="4" s="1"/>
  <c r="A71" i="4" s="1"/>
  <c r="A72" i="4" s="1"/>
  <c r="A73" i="4" s="1"/>
  <c r="A74" i="4" s="1"/>
  <c r="A75" i="4" s="1"/>
  <c r="A76" i="4" s="1"/>
</calcChain>
</file>

<file path=xl/sharedStrings.xml><?xml version="1.0" encoding="utf-8"?>
<sst xmlns="http://schemas.openxmlformats.org/spreadsheetml/2006/main" count="132" uniqueCount="79">
  <si>
    <t>No.</t>
  </si>
  <si>
    <t>Partidas</t>
  </si>
  <si>
    <t>Cantidad</t>
  </si>
  <si>
    <t>Unidad</t>
  </si>
  <si>
    <t>UD</t>
  </si>
  <si>
    <t>Pies</t>
  </si>
  <si>
    <t>PA</t>
  </si>
  <si>
    <t>Gastos Indirectos de Obra</t>
  </si>
  <si>
    <t>Fondo de Pensiones y Jubilaciones (Ley No.6-86)</t>
  </si>
  <si>
    <t>%</t>
  </si>
  <si>
    <t>Codia (Decreto No. 319-88)</t>
  </si>
  <si>
    <t xml:space="preserve">Gastos Administrativos </t>
  </si>
  <si>
    <t>Seguros y Fianzas</t>
  </si>
  <si>
    <t xml:space="preserve">Transporte </t>
  </si>
  <si>
    <t>Dirección Técnica y Responsabilidad Civil</t>
  </si>
  <si>
    <t>Itebis 18% Dirección Técnica</t>
  </si>
  <si>
    <t xml:space="preserve">Imprevistos </t>
  </si>
  <si>
    <t>Supervisión</t>
  </si>
  <si>
    <r>
      <t xml:space="preserve">Proyecto: </t>
    </r>
    <r>
      <rPr>
        <sz val="11"/>
        <rFont val="Arial"/>
        <family val="2"/>
      </rPr>
      <t xml:space="preserve">Mejora en el Servicio de Agua Potable con La Construcción de un Pozo Tubular </t>
    </r>
  </si>
  <si>
    <t xml:space="preserve">Construcción de un Pozo Tubular 200 Pies de Profundidad  </t>
  </si>
  <si>
    <t>Tubo PVC 2" SCH-40</t>
  </si>
  <si>
    <t>Cruz HG 2"</t>
  </si>
  <si>
    <t>Tee HG 2"</t>
  </si>
  <si>
    <t>Llave de Bola de 2"</t>
  </si>
  <si>
    <t>Gabinete 400 x 400 x 200 IP66</t>
  </si>
  <si>
    <t>Contactor de 50 amp</t>
  </si>
  <si>
    <t>Pulsador rojo Stop</t>
  </si>
  <si>
    <t>Alambre vinil 14/3</t>
  </si>
  <si>
    <t>Sensor de nivel liquido</t>
  </si>
  <si>
    <t>Tape Vinil de alta calidad</t>
  </si>
  <si>
    <t>Tape de goma de alta calidad</t>
  </si>
  <si>
    <t>M3</t>
  </si>
  <si>
    <t>M2</t>
  </si>
  <si>
    <t>Fraguache</t>
  </si>
  <si>
    <t>Pañete General</t>
  </si>
  <si>
    <t>Puerta en Hierro 0,90 x 2,10</t>
  </si>
  <si>
    <t>Losa de Techo  E=0.12m 3/8"@0.25m A.D. Frotado - 1:2:4 con ligadora</t>
  </si>
  <si>
    <t>Bloques de 6" - 3/8" @ 0.60m</t>
  </si>
  <si>
    <t xml:space="preserve">Perforación Pozo Tubular </t>
  </si>
  <si>
    <t>Reducción Busing de 2" a 1/4"</t>
  </si>
  <si>
    <t>Reducción Busing de 2" a 1"</t>
  </si>
  <si>
    <t>Válvula de control de presión de 1"</t>
  </si>
  <si>
    <t>Teflón</t>
  </si>
  <si>
    <t xml:space="preserve">Mano de Obra de Instalación </t>
  </si>
  <si>
    <t>Suministro y colocación de material de mina</t>
  </si>
  <si>
    <t>Pintura acrílica  interior y exterior</t>
  </si>
  <si>
    <t>Estudios hidrológicos ( Aforo y estudio de receptividad)</t>
  </si>
  <si>
    <t>Cable acero inoxidable de 1/4" ( tipo 3/16)</t>
  </si>
  <si>
    <t>Grillete para cable Inoxidable ( tipo 3/16)</t>
  </si>
  <si>
    <t>Alambre vinil o goma 8/4</t>
  </si>
  <si>
    <t xml:space="preserve">Niple HG 2" x 12" </t>
  </si>
  <si>
    <t xml:space="preserve">Niple HG 2" x6" </t>
  </si>
  <si>
    <t xml:space="preserve">Niple HG 2" x10" </t>
  </si>
  <si>
    <t>Cheque horizontal de 2"</t>
  </si>
  <si>
    <t>Llave de  Cuña 2"</t>
  </si>
  <si>
    <t>Pulsador verde Start</t>
  </si>
  <si>
    <t>Break tipo Din de 50 amp</t>
  </si>
  <si>
    <t xml:space="preserve">Caja de Break Din </t>
  </si>
  <si>
    <t>Varilla de cobre 5/8" x 6 pie</t>
  </si>
  <si>
    <t xml:space="preserve">Tapón Hierro  12" </t>
  </si>
  <si>
    <t>Piso HA E=0.15m 3/8"@0.25m en A.D. Frotado - 1:2:4 con ligadora</t>
  </si>
  <si>
    <r>
      <rPr>
        <b/>
        <sz val="11"/>
        <rFont val="Arial"/>
        <family val="2"/>
      </rPr>
      <t>Tipo de Proyecto:</t>
    </r>
    <r>
      <rPr>
        <sz val="11"/>
        <rFont val="Arial"/>
        <family val="2"/>
      </rPr>
      <t xml:space="preserve">  Mejoras en la Distribución del Agua Potable</t>
    </r>
  </si>
  <si>
    <r>
      <rPr>
        <b/>
        <sz val="11"/>
        <rFont val="Arial"/>
        <family val="2"/>
      </rPr>
      <t>Fecha Elaboración:</t>
    </r>
    <r>
      <rPr>
        <sz val="11"/>
        <rFont val="Arial"/>
        <family val="2"/>
      </rPr>
      <t xml:space="preserve"> Agosto del 2021</t>
    </r>
  </si>
  <si>
    <t xml:space="preserve">NOTA: 1)El gasto de imprevistos solo puede ser utilizado con previa autorización de esta Corporación (CORAAMOCA) </t>
  </si>
  <si>
    <t>2)Deben presentar curva de bomba</t>
  </si>
  <si>
    <t xml:space="preserve">Encamisado  en tubería de 12" HN,( Espesor Tubería mínimo 6 mm) </t>
  </si>
  <si>
    <t>Bomba Sumergible 5HP Monofásica 220 V (Motor, bomba y Caja de control) THD=315 pies, 75GPM</t>
  </si>
  <si>
    <t xml:space="preserve">Adaptador Hembra PVC 2" </t>
  </si>
  <si>
    <t>Caja de Control (protección y control de nivel)</t>
  </si>
  <si>
    <t>Protección térmica de 25 a 35 amp</t>
  </si>
  <si>
    <t>Protección alto y bajo voltaje</t>
  </si>
  <si>
    <t>Tubo LQT no metálico de 3/4</t>
  </si>
  <si>
    <t>Conectores Macho LQT no metálico de 3/4</t>
  </si>
  <si>
    <r>
      <t>Tubo LQT no metálico de 1</t>
    </r>
    <r>
      <rPr>
        <sz val="11"/>
        <color theme="1"/>
        <rFont val="Arial"/>
        <family val="2"/>
      </rPr>
      <t>½</t>
    </r>
    <r>
      <rPr>
        <i/>
        <sz val="11"/>
        <color theme="1"/>
        <rFont val="Arial"/>
        <family val="2"/>
      </rPr>
      <t xml:space="preserve">" </t>
    </r>
  </si>
  <si>
    <t xml:space="preserve">Conectores Macho LQT no metálico de 1½" </t>
  </si>
  <si>
    <t>Alimentación eléctrica Edenorte-panel ( Soterrada)</t>
  </si>
  <si>
    <t>Construcción caseta para pozo y controles 2,50 x 2,50</t>
  </si>
  <si>
    <t>Excavación y bote de materiales inservibles</t>
  </si>
  <si>
    <r>
      <rPr>
        <b/>
        <sz val="11"/>
        <rFont val="Arial"/>
        <family val="2"/>
      </rPr>
      <t xml:space="preserve">Ubicación: </t>
    </r>
    <r>
      <rPr>
        <sz val="11"/>
        <rFont val="Arial"/>
        <family val="2"/>
      </rPr>
      <t xml:space="preserve"> Los Naranjos, Distrito municipal de Juan López, Moca, Provincia Espaillat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</si>
</sst>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.0"/>
    <numFmt numFmtId="166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b/>
      <i/>
      <sz val="1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2" fillId="0" borderId="0" xfId="2"/>
    <xf numFmtId="0" fontId="4" fillId="0" borderId="1" xfId="2" applyFont="1" applyBorder="1"/>
    <xf numFmtId="0" fontId="7" fillId="0" borderId="9" xfId="0" applyFont="1" applyBorder="1" applyAlignment="1">
      <alignment vertical="top" wrapText="1"/>
    </xf>
    <xf numFmtId="4" fontId="6" fillId="0" borderId="9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center"/>
    </xf>
    <xf numFmtId="43" fontId="7" fillId="0" borderId="9" xfId="4" applyFont="1" applyFill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vertical="top"/>
    </xf>
    <xf numFmtId="43" fontId="2" fillId="0" borderId="0" xfId="2" applyNumberFormat="1"/>
    <xf numFmtId="43" fontId="7" fillId="0" borderId="9" xfId="4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2" applyFont="1" applyBorder="1" applyAlignment="1">
      <alignment wrapText="1"/>
    </xf>
    <xf numFmtId="4" fontId="6" fillId="0" borderId="9" xfId="0" applyNumberFormat="1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9" xfId="2" applyFont="1" applyBorder="1"/>
    <xf numFmtId="4" fontId="6" fillId="0" borderId="9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2" fillId="0" borderId="0" xfId="2" applyAlignment="1">
      <alignment wrapText="1"/>
    </xf>
    <xf numFmtId="0" fontId="5" fillId="0" borderId="0" xfId="2" applyFont="1"/>
    <xf numFmtId="0" fontId="3" fillId="0" borderId="0" xfId="2" applyFont="1" applyAlignment="1">
      <alignment horizontal="center" wrapText="1"/>
    </xf>
    <xf numFmtId="0" fontId="8" fillId="0" borderId="8" xfId="0" applyFont="1" applyBorder="1"/>
    <xf numFmtId="164" fontId="2" fillId="0" borderId="0" xfId="2" applyNumberFormat="1"/>
    <xf numFmtId="0" fontId="10" fillId="0" borderId="9" xfId="0" applyFont="1" applyBorder="1" applyAlignment="1">
      <alignment vertical="top"/>
    </xf>
    <xf numFmtId="0" fontId="5" fillId="0" borderId="1" xfId="2" applyFont="1" applyBorder="1"/>
    <xf numFmtId="0" fontId="5" fillId="0" borderId="4" xfId="2" applyFont="1" applyBorder="1" applyAlignment="1">
      <alignment wrapText="1"/>
    </xf>
    <xf numFmtId="0" fontId="5" fillId="0" borderId="2" xfId="2" applyFont="1" applyBorder="1"/>
    <xf numFmtId="0" fontId="5" fillId="0" borderId="3" xfId="2" applyFont="1" applyBorder="1"/>
    <xf numFmtId="0" fontId="5" fillId="0" borderId="4" xfId="2" applyFont="1" applyBorder="1"/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5" fontId="8" fillId="0" borderId="8" xfId="0" applyNumberFormat="1" applyFont="1" applyBorder="1"/>
    <xf numFmtId="4" fontId="11" fillId="0" borderId="8" xfId="0" applyNumberFormat="1" applyFont="1" applyBorder="1" applyAlignment="1">
      <alignment horizontal="right"/>
    </xf>
    <xf numFmtId="0" fontId="11" fillId="0" borderId="8" xfId="0" applyFont="1" applyBorder="1" applyAlignment="1">
      <alignment horizontal="center" vertical="center"/>
    </xf>
    <xf numFmtId="2" fontId="6" fillId="0" borderId="9" xfId="0" applyNumberFormat="1" applyFont="1" applyBorder="1"/>
    <xf numFmtId="0" fontId="4" fillId="0" borderId="9" xfId="2" applyFont="1" applyBorder="1" applyAlignment="1">
      <alignment horizontal="center" vertical="center"/>
    </xf>
    <xf numFmtId="2" fontId="6" fillId="0" borderId="8" xfId="0" applyNumberFormat="1" applyFont="1" applyBorder="1"/>
    <xf numFmtId="165" fontId="8" fillId="0" borderId="9" xfId="0" applyNumberFormat="1" applyFont="1" applyBorder="1"/>
    <xf numFmtId="0" fontId="8" fillId="0" borderId="9" xfId="0" applyFont="1" applyBorder="1"/>
    <xf numFmtId="4" fontId="11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vertical="top"/>
    </xf>
    <xf numFmtId="0" fontId="5" fillId="0" borderId="9" xfId="2" applyFont="1" applyBorder="1"/>
    <xf numFmtId="2" fontId="7" fillId="0" borderId="9" xfId="0" applyNumberFormat="1" applyFont="1" applyBorder="1" applyAlignment="1">
      <alignment vertical="top" wrapText="1"/>
    </xf>
    <xf numFmtId="43" fontId="5" fillId="0" borderId="9" xfId="1" applyFont="1" applyBorder="1"/>
    <xf numFmtId="0" fontId="6" fillId="0" borderId="9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0" xfId="2" applyFont="1" applyBorder="1"/>
    <xf numFmtId="0" fontId="5" fillId="0" borderId="5" xfId="2" applyFont="1" applyBorder="1"/>
    <xf numFmtId="0" fontId="12" fillId="0" borderId="0" xfId="2" applyFont="1"/>
    <xf numFmtId="0" fontId="8" fillId="0" borderId="13" xfId="0" applyFont="1" applyBorder="1" applyAlignment="1">
      <alignment horizontal="center" vertical="center"/>
    </xf>
    <xf numFmtId="0" fontId="3" fillId="0" borderId="2" xfId="2" applyFont="1" applyBorder="1" applyAlignment="1">
      <alignment horizontal="center" wrapText="1"/>
    </xf>
    <xf numFmtId="0" fontId="3" fillId="0" borderId="0" xfId="2" applyFont="1" applyAlignment="1">
      <alignment horizontal="center" wrapText="1"/>
    </xf>
    <xf numFmtId="0" fontId="5" fillId="0" borderId="10" xfId="2" applyFont="1" applyBorder="1" applyAlignment="1">
      <alignment horizontal="left"/>
    </xf>
    <xf numFmtId="0" fontId="5" fillId="0" borderId="11" xfId="2" applyFont="1" applyBorder="1" applyAlignment="1">
      <alignment horizontal="left"/>
    </xf>
    <xf numFmtId="0" fontId="5" fillId="0" borderId="12" xfId="2" applyFont="1" applyBorder="1" applyAlignment="1">
      <alignment horizontal="left"/>
    </xf>
  </cellXfs>
  <cellStyles count="6">
    <cellStyle name="Millares" xfId="1" builtinId="3"/>
    <cellStyle name="Millares 2" xfId="4"/>
    <cellStyle name="Millares 7" xfId="3"/>
    <cellStyle name="Normal" xfId="0" builtinId="0"/>
    <cellStyle name="Normal 3" xfId="2"/>
    <cellStyle name="Normal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981807</xdr:colOff>
      <xdr:row>3</xdr:row>
      <xdr:rowOff>95251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567836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82"/>
  <sheetViews>
    <sheetView tabSelected="1" zoomScale="130" zoomScaleNormal="130" workbookViewId="0">
      <selection activeCell="B10" sqref="B10"/>
    </sheetView>
  </sheetViews>
  <sheetFormatPr baseColWidth="10" defaultColWidth="11.42578125" defaultRowHeight="14.25" x14ac:dyDescent="0.2"/>
  <cols>
    <col min="1" max="1" width="5.28515625" style="19" customWidth="1"/>
    <col min="2" max="2" width="52.85546875" style="19" customWidth="1"/>
    <col min="3" max="3" width="12.28515625" style="19" customWidth="1"/>
    <col min="4" max="4" width="15" style="19" customWidth="1"/>
    <col min="5" max="5" width="11.42578125" style="1"/>
    <col min="6" max="6" width="17.28515625" style="1" customWidth="1"/>
    <col min="7" max="8" width="11.42578125" style="1"/>
    <col min="9" max="9" width="12.85546875" style="1" bestFit="1" customWidth="1"/>
    <col min="10" max="16384" width="11.42578125" style="1"/>
  </cols>
  <sheetData>
    <row r="1" spans="1:6" ht="20.25" customHeight="1" x14ac:dyDescent="0.25">
      <c r="A1" s="24"/>
      <c r="B1" s="51"/>
      <c r="C1" s="51"/>
      <c r="D1" s="51"/>
    </row>
    <row r="2" spans="1:6" ht="16.5" customHeight="1" x14ac:dyDescent="0.25">
      <c r="A2" s="25"/>
      <c r="B2" s="52"/>
      <c r="C2" s="52"/>
      <c r="D2" s="52"/>
    </row>
    <row r="3" spans="1:6" ht="15.75" customHeight="1" x14ac:dyDescent="0.25">
      <c r="A3" s="25"/>
      <c r="B3" s="52"/>
      <c r="C3" s="52"/>
      <c r="D3" s="52"/>
    </row>
    <row r="4" spans="1:6" ht="15.75" customHeight="1" x14ac:dyDescent="0.25">
      <c r="A4" s="25"/>
      <c r="B4" s="20"/>
      <c r="C4" s="20"/>
      <c r="D4" s="20"/>
    </row>
    <row r="5" spans="1:6" ht="20.25" customHeight="1" thickBot="1" x14ac:dyDescent="0.3">
      <c r="A5" s="25"/>
      <c r="B5" s="52"/>
      <c r="C5" s="52"/>
      <c r="D5" s="52"/>
    </row>
    <row r="6" spans="1:6" ht="15" x14ac:dyDescent="0.25">
      <c r="A6" s="2" t="s">
        <v>18</v>
      </c>
      <c r="B6" s="26"/>
      <c r="C6" s="26"/>
      <c r="D6" s="27"/>
    </row>
    <row r="7" spans="1:6" ht="15" x14ac:dyDescent="0.25">
      <c r="A7" s="28" t="s">
        <v>61</v>
      </c>
      <c r="B7" s="47"/>
      <c r="C7" s="47"/>
      <c r="D7" s="48"/>
    </row>
    <row r="8" spans="1:6" ht="15" x14ac:dyDescent="0.25">
      <c r="A8" s="28" t="s">
        <v>78</v>
      </c>
      <c r="B8" s="47"/>
      <c r="C8" s="47"/>
      <c r="D8" s="48"/>
    </row>
    <row r="9" spans="1:6" ht="15.75" thickBot="1" x14ac:dyDescent="0.3">
      <c r="A9" s="53" t="s">
        <v>62</v>
      </c>
      <c r="B9" s="54"/>
      <c r="C9" s="54"/>
      <c r="D9" s="55"/>
    </row>
    <row r="10" spans="1:6" ht="26.25" customHeight="1" thickBot="1" x14ac:dyDescent="0.25">
      <c r="A10" s="29" t="s">
        <v>0</v>
      </c>
      <c r="B10" s="30" t="s">
        <v>1</v>
      </c>
      <c r="C10" s="30" t="s">
        <v>2</v>
      </c>
      <c r="D10" s="50" t="s">
        <v>3</v>
      </c>
    </row>
    <row r="11" spans="1:6" ht="18.75" customHeight="1" x14ac:dyDescent="0.25">
      <c r="A11" s="31">
        <v>1</v>
      </c>
      <c r="B11" s="21" t="s">
        <v>19</v>
      </c>
      <c r="C11" s="32"/>
      <c r="D11" s="33"/>
    </row>
    <row r="12" spans="1:6" x14ac:dyDescent="0.2">
      <c r="A12" s="34">
        <f>+A11+0.01</f>
        <v>1.01</v>
      </c>
      <c r="B12" s="3" t="s">
        <v>38</v>
      </c>
      <c r="C12" s="4">
        <v>200</v>
      </c>
      <c r="D12" s="5" t="s">
        <v>5</v>
      </c>
    </row>
    <row r="13" spans="1:6" ht="28.5" x14ac:dyDescent="0.2">
      <c r="A13" s="34">
        <f t="shared" ref="A13:A53" si="0">+A12+0.01</f>
        <v>1.02</v>
      </c>
      <c r="B13" s="3" t="s">
        <v>65</v>
      </c>
      <c r="C13" s="6">
        <v>10</v>
      </c>
      <c r="D13" s="7" t="s">
        <v>4</v>
      </c>
    </row>
    <row r="14" spans="1:6" ht="28.5" x14ac:dyDescent="0.2">
      <c r="A14" s="34">
        <f t="shared" si="0"/>
        <v>1.03</v>
      </c>
      <c r="B14" s="3" t="s">
        <v>66</v>
      </c>
      <c r="C14" s="6">
        <v>1</v>
      </c>
      <c r="D14" s="7" t="s">
        <v>4</v>
      </c>
    </row>
    <row r="15" spans="1:6" ht="17.25" customHeight="1" x14ac:dyDescent="0.2">
      <c r="A15" s="34">
        <f t="shared" si="0"/>
        <v>1.04</v>
      </c>
      <c r="B15" s="3" t="s">
        <v>20</v>
      </c>
      <c r="C15" s="6">
        <v>12</v>
      </c>
      <c r="D15" s="7" t="s">
        <v>4</v>
      </c>
      <c r="F15" s="22"/>
    </row>
    <row r="16" spans="1:6" x14ac:dyDescent="0.2">
      <c r="A16" s="34">
        <f t="shared" si="0"/>
        <v>1.05</v>
      </c>
      <c r="B16" s="8" t="s">
        <v>50</v>
      </c>
      <c r="C16" s="6">
        <v>3</v>
      </c>
      <c r="D16" s="7" t="s">
        <v>4</v>
      </c>
    </row>
    <row r="17" spans="1:7" x14ac:dyDescent="0.2">
      <c r="A17" s="34">
        <f t="shared" si="0"/>
        <v>1.06</v>
      </c>
      <c r="B17" s="3" t="s">
        <v>67</v>
      </c>
      <c r="C17" s="6">
        <v>4</v>
      </c>
      <c r="D17" s="7" t="s">
        <v>4</v>
      </c>
      <c r="G17" s="9"/>
    </row>
    <row r="18" spans="1:7" x14ac:dyDescent="0.2">
      <c r="A18" s="34">
        <f t="shared" si="0"/>
        <v>1.07</v>
      </c>
      <c r="B18" s="8" t="s">
        <v>21</v>
      </c>
      <c r="C18" s="6">
        <v>1</v>
      </c>
      <c r="D18" s="7" t="s">
        <v>4</v>
      </c>
    </row>
    <row r="19" spans="1:7" x14ac:dyDescent="0.2">
      <c r="A19" s="34">
        <f t="shared" si="0"/>
        <v>1.08</v>
      </c>
      <c r="B19" s="8" t="s">
        <v>22</v>
      </c>
      <c r="C19" s="6">
        <v>1</v>
      </c>
      <c r="D19" s="7" t="s">
        <v>4</v>
      </c>
    </row>
    <row r="20" spans="1:7" x14ac:dyDescent="0.2">
      <c r="A20" s="34">
        <f t="shared" si="0"/>
        <v>1.0900000000000001</v>
      </c>
      <c r="B20" s="8" t="s">
        <v>39</v>
      </c>
      <c r="C20" s="6">
        <v>1</v>
      </c>
      <c r="D20" s="7" t="s">
        <v>4</v>
      </c>
    </row>
    <row r="21" spans="1:7" x14ac:dyDescent="0.2">
      <c r="A21" s="34">
        <f t="shared" si="0"/>
        <v>1.1000000000000001</v>
      </c>
      <c r="B21" s="8" t="s">
        <v>40</v>
      </c>
      <c r="C21" s="6">
        <v>1</v>
      </c>
      <c r="D21" s="7" t="s">
        <v>4</v>
      </c>
    </row>
    <row r="22" spans="1:7" x14ac:dyDescent="0.2">
      <c r="A22" s="34">
        <f t="shared" si="0"/>
        <v>1.1100000000000001</v>
      </c>
      <c r="B22" s="8" t="s">
        <v>51</v>
      </c>
      <c r="C22" s="6">
        <v>3</v>
      </c>
      <c r="D22" s="7" t="s">
        <v>4</v>
      </c>
    </row>
    <row r="23" spans="1:7" x14ac:dyDescent="0.2">
      <c r="A23" s="34">
        <f t="shared" si="0"/>
        <v>1.1200000000000001</v>
      </c>
      <c r="B23" s="8" t="s">
        <v>52</v>
      </c>
      <c r="C23" s="6">
        <v>3</v>
      </c>
      <c r="D23" s="7" t="s">
        <v>4</v>
      </c>
    </row>
    <row r="24" spans="1:7" x14ac:dyDescent="0.2">
      <c r="A24" s="34">
        <f t="shared" si="0"/>
        <v>1.1300000000000001</v>
      </c>
      <c r="B24" s="8" t="s">
        <v>23</v>
      </c>
      <c r="C24" s="6">
        <v>1</v>
      </c>
      <c r="D24" s="7" t="s">
        <v>4</v>
      </c>
    </row>
    <row r="25" spans="1:7" x14ac:dyDescent="0.2">
      <c r="A25" s="34">
        <f t="shared" si="0"/>
        <v>1.1400000000000001</v>
      </c>
      <c r="B25" s="8" t="s">
        <v>54</v>
      </c>
      <c r="C25" s="6">
        <v>1</v>
      </c>
      <c r="D25" s="7" t="s">
        <v>4</v>
      </c>
    </row>
    <row r="26" spans="1:7" x14ac:dyDescent="0.2">
      <c r="A26" s="34">
        <f t="shared" si="0"/>
        <v>1.1500000000000001</v>
      </c>
      <c r="B26" s="8" t="s">
        <v>41</v>
      </c>
      <c r="C26" s="6">
        <v>1</v>
      </c>
      <c r="D26" s="7" t="s">
        <v>4</v>
      </c>
    </row>
    <row r="27" spans="1:7" x14ac:dyDescent="0.2">
      <c r="A27" s="34">
        <f t="shared" si="0"/>
        <v>1.1600000000000001</v>
      </c>
      <c r="B27" s="8" t="s">
        <v>42</v>
      </c>
      <c r="C27" s="6">
        <v>10</v>
      </c>
      <c r="D27" s="7" t="s">
        <v>4</v>
      </c>
    </row>
    <row r="28" spans="1:7" x14ac:dyDescent="0.2">
      <c r="A28" s="34">
        <f t="shared" si="0"/>
        <v>1.1700000000000002</v>
      </c>
      <c r="B28" s="8" t="s">
        <v>47</v>
      </c>
      <c r="C28" s="6">
        <v>220</v>
      </c>
      <c r="D28" s="7" t="s">
        <v>5</v>
      </c>
    </row>
    <row r="29" spans="1:7" x14ac:dyDescent="0.2">
      <c r="A29" s="34">
        <f t="shared" si="0"/>
        <v>1.1800000000000002</v>
      </c>
      <c r="B29" s="8" t="s">
        <v>48</v>
      </c>
      <c r="C29" s="6">
        <v>6</v>
      </c>
      <c r="D29" s="7" t="s">
        <v>4</v>
      </c>
    </row>
    <row r="30" spans="1:7" x14ac:dyDescent="0.2">
      <c r="A30" s="34">
        <f t="shared" si="0"/>
        <v>1.1900000000000002</v>
      </c>
      <c r="B30" s="8" t="s">
        <v>49</v>
      </c>
      <c r="C30" s="6">
        <v>220</v>
      </c>
      <c r="D30" s="7" t="s">
        <v>5</v>
      </c>
    </row>
    <row r="31" spans="1:7" x14ac:dyDescent="0.2">
      <c r="A31" s="34">
        <f t="shared" si="0"/>
        <v>1.2000000000000002</v>
      </c>
      <c r="B31" s="8" t="s">
        <v>27</v>
      </c>
      <c r="C31" s="6">
        <v>220</v>
      </c>
      <c r="D31" s="7" t="s">
        <v>5</v>
      </c>
      <c r="F31" s="22"/>
    </row>
    <row r="32" spans="1:7" x14ac:dyDescent="0.2">
      <c r="A32" s="34">
        <f t="shared" si="0"/>
        <v>1.2100000000000002</v>
      </c>
      <c r="B32" s="8" t="s">
        <v>53</v>
      </c>
      <c r="C32" s="6">
        <v>1</v>
      </c>
      <c r="D32" s="7" t="s">
        <v>4</v>
      </c>
      <c r="F32" s="22"/>
    </row>
    <row r="33" spans="1:6" x14ac:dyDescent="0.2">
      <c r="A33" s="36"/>
      <c r="B33" s="8"/>
      <c r="C33" s="6"/>
      <c r="D33" s="7"/>
      <c r="F33" s="22"/>
    </row>
    <row r="34" spans="1:6" x14ac:dyDescent="0.2">
      <c r="A34" s="31">
        <f>+A11+1</f>
        <v>2</v>
      </c>
      <c r="B34" s="23" t="s">
        <v>68</v>
      </c>
      <c r="C34" s="6"/>
      <c r="D34" s="7"/>
    </row>
    <row r="35" spans="1:6" x14ac:dyDescent="0.2">
      <c r="A35" s="34">
        <f t="shared" si="0"/>
        <v>2.0099999999999998</v>
      </c>
      <c r="B35" s="8" t="s">
        <v>24</v>
      </c>
      <c r="C35" s="6">
        <v>1</v>
      </c>
      <c r="D35" s="7" t="s">
        <v>4</v>
      </c>
    </row>
    <row r="36" spans="1:6" x14ac:dyDescent="0.2">
      <c r="A36" s="34">
        <f t="shared" si="0"/>
        <v>2.0199999999999996</v>
      </c>
      <c r="B36" s="8" t="s">
        <v>25</v>
      </c>
      <c r="C36" s="6">
        <v>1</v>
      </c>
      <c r="D36" s="7" t="s">
        <v>4</v>
      </c>
    </row>
    <row r="37" spans="1:6" x14ac:dyDescent="0.2">
      <c r="A37" s="34">
        <f t="shared" si="0"/>
        <v>2.0299999999999994</v>
      </c>
      <c r="B37" s="8" t="s">
        <v>69</v>
      </c>
      <c r="C37" s="6">
        <v>1</v>
      </c>
      <c r="D37" s="7" t="s">
        <v>4</v>
      </c>
    </row>
    <row r="38" spans="1:6" x14ac:dyDescent="0.2">
      <c r="A38" s="34">
        <f t="shared" si="0"/>
        <v>2.0399999999999991</v>
      </c>
      <c r="B38" s="3" t="s">
        <v>55</v>
      </c>
      <c r="C38" s="6">
        <v>1</v>
      </c>
      <c r="D38" s="7" t="s">
        <v>4</v>
      </c>
    </row>
    <row r="39" spans="1:6" x14ac:dyDescent="0.2">
      <c r="A39" s="34">
        <f t="shared" si="0"/>
        <v>2.0499999999999989</v>
      </c>
      <c r="B39" s="3" t="s">
        <v>26</v>
      </c>
      <c r="C39" s="6">
        <v>1</v>
      </c>
      <c r="D39" s="7" t="s">
        <v>4</v>
      </c>
    </row>
    <row r="40" spans="1:6" x14ac:dyDescent="0.2">
      <c r="A40" s="34">
        <f t="shared" si="0"/>
        <v>2.0599999999999987</v>
      </c>
      <c r="B40" s="3" t="s">
        <v>28</v>
      </c>
      <c r="C40" s="6">
        <v>1</v>
      </c>
      <c r="D40" s="7" t="s">
        <v>4</v>
      </c>
    </row>
    <row r="41" spans="1:6" x14ac:dyDescent="0.2">
      <c r="A41" s="34">
        <f t="shared" si="0"/>
        <v>2.0699999999999985</v>
      </c>
      <c r="B41" s="3" t="s">
        <v>70</v>
      </c>
      <c r="C41" s="6">
        <v>1</v>
      </c>
      <c r="D41" s="7" t="s">
        <v>4</v>
      </c>
    </row>
    <row r="42" spans="1:6" x14ac:dyDescent="0.2">
      <c r="A42" s="34">
        <f t="shared" si="0"/>
        <v>2.0799999999999983</v>
      </c>
      <c r="B42" s="3" t="s">
        <v>56</v>
      </c>
      <c r="C42" s="6">
        <v>1</v>
      </c>
      <c r="D42" s="7" t="s">
        <v>4</v>
      </c>
    </row>
    <row r="43" spans="1:6" x14ac:dyDescent="0.2">
      <c r="A43" s="34">
        <f t="shared" si="0"/>
        <v>2.0899999999999981</v>
      </c>
      <c r="B43" s="3" t="s">
        <v>57</v>
      </c>
      <c r="C43" s="6">
        <v>1</v>
      </c>
      <c r="D43" s="7" t="s">
        <v>4</v>
      </c>
    </row>
    <row r="44" spans="1:6" x14ac:dyDescent="0.2">
      <c r="A44" s="34">
        <f t="shared" si="0"/>
        <v>2.0999999999999979</v>
      </c>
      <c r="B44" s="3" t="s">
        <v>71</v>
      </c>
      <c r="C44" s="6">
        <v>15</v>
      </c>
      <c r="D44" s="7" t="s">
        <v>5</v>
      </c>
    </row>
    <row r="45" spans="1:6" x14ac:dyDescent="0.2">
      <c r="A45" s="34">
        <f t="shared" si="0"/>
        <v>2.1099999999999977</v>
      </c>
      <c r="B45" s="3" t="s">
        <v>72</v>
      </c>
      <c r="C45" s="6">
        <v>2</v>
      </c>
      <c r="D45" s="7" t="s">
        <v>4</v>
      </c>
    </row>
    <row r="46" spans="1:6" x14ac:dyDescent="0.2">
      <c r="A46" s="34">
        <f t="shared" si="0"/>
        <v>2.1199999999999974</v>
      </c>
      <c r="B46" s="3" t="s">
        <v>73</v>
      </c>
      <c r="C46" s="6">
        <v>15</v>
      </c>
      <c r="D46" s="7" t="s">
        <v>4</v>
      </c>
    </row>
    <row r="47" spans="1:6" x14ac:dyDescent="0.2">
      <c r="A47" s="34">
        <f t="shared" si="0"/>
        <v>2.1299999999999972</v>
      </c>
      <c r="B47" s="3" t="s">
        <v>74</v>
      </c>
      <c r="C47" s="6">
        <v>2</v>
      </c>
      <c r="D47" s="7" t="s">
        <v>4</v>
      </c>
    </row>
    <row r="48" spans="1:6" x14ac:dyDescent="0.2">
      <c r="A48" s="34">
        <f t="shared" si="0"/>
        <v>2.139999999999997</v>
      </c>
      <c r="B48" s="3" t="s">
        <v>29</v>
      </c>
      <c r="C48" s="6">
        <v>1</v>
      </c>
      <c r="D48" s="7" t="s">
        <v>4</v>
      </c>
    </row>
    <row r="49" spans="1:5" x14ac:dyDescent="0.2">
      <c r="A49" s="34">
        <f t="shared" si="0"/>
        <v>2.1499999999999968</v>
      </c>
      <c r="B49" s="3" t="s">
        <v>30</v>
      </c>
      <c r="C49" s="6">
        <v>1</v>
      </c>
      <c r="D49" s="7" t="s">
        <v>4</v>
      </c>
    </row>
    <row r="50" spans="1:5" x14ac:dyDescent="0.2">
      <c r="A50" s="34">
        <f t="shared" si="0"/>
        <v>2.1599999999999966</v>
      </c>
      <c r="B50" s="3" t="s">
        <v>58</v>
      </c>
      <c r="C50" s="6">
        <v>1</v>
      </c>
      <c r="D50" s="7" t="s">
        <v>4</v>
      </c>
    </row>
    <row r="51" spans="1:5" x14ac:dyDescent="0.2">
      <c r="A51" s="34">
        <f t="shared" si="0"/>
        <v>2.1699999999999964</v>
      </c>
      <c r="B51" s="3" t="s">
        <v>59</v>
      </c>
      <c r="C51" s="10">
        <v>1</v>
      </c>
      <c r="D51" s="10" t="s">
        <v>4</v>
      </c>
    </row>
    <row r="52" spans="1:5" ht="18.75" customHeight="1" x14ac:dyDescent="0.2">
      <c r="A52" s="34">
        <f t="shared" si="0"/>
        <v>2.1799999999999962</v>
      </c>
      <c r="B52" s="3" t="s">
        <v>43</v>
      </c>
      <c r="C52" s="10">
        <v>1</v>
      </c>
      <c r="D52" s="10" t="s">
        <v>6</v>
      </c>
    </row>
    <row r="53" spans="1:5" ht="18.75" customHeight="1" x14ac:dyDescent="0.2">
      <c r="A53" s="34">
        <f t="shared" si="0"/>
        <v>2.1899999999999959</v>
      </c>
      <c r="B53" s="3" t="s">
        <v>75</v>
      </c>
      <c r="C53" s="10">
        <v>1</v>
      </c>
      <c r="D53" s="10" t="s">
        <v>6</v>
      </c>
    </row>
    <row r="54" spans="1:5" ht="18.75" customHeight="1" x14ac:dyDescent="0.2">
      <c r="A54" s="35"/>
      <c r="B54" s="3"/>
      <c r="C54" s="10"/>
      <c r="D54" s="10"/>
    </row>
    <row r="55" spans="1:5" ht="18.75" customHeight="1" x14ac:dyDescent="0.2">
      <c r="A55" s="37">
        <v>3</v>
      </c>
      <c r="B55" s="21" t="s">
        <v>76</v>
      </c>
      <c r="C55" s="35"/>
      <c r="D55" s="35"/>
      <c r="E55" s="9"/>
    </row>
    <row r="56" spans="1:5" x14ac:dyDescent="0.2">
      <c r="A56" s="34">
        <f>+A55+0.01</f>
        <v>3.01</v>
      </c>
      <c r="B56" s="3" t="s">
        <v>77</v>
      </c>
      <c r="C56" s="4">
        <f>3.5*3.5*0.5</f>
        <v>6.125</v>
      </c>
      <c r="D56" s="5" t="s">
        <v>31</v>
      </c>
    </row>
    <row r="57" spans="1:5" x14ac:dyDescent="0.2">
      <c r="A57" s="34">
        <f>+A56+0.01</f>
        <v>3.0199999999999996</v>
      </c>
      <c r="B57" s="3" t="s">
        <v>44</v>
      </c>
      <c r="C57" s="4">
        <f>3.5*3.5*0.5</f>
        <v>6.125</v>
      </c>
      <c r="D57" s="5" t="s">
        <v>31</v>
      </c>
    </row>
    <row r="58" spans="1:5" ht="28.5" x14ac:dyDescent="0.2">
      <c r="A58" s="34">
        <f>+A57+0.01</f>
        <v>3.0299999999999994</v>
      </c>
      <c r="B58" s="3" t="s">
        <v>60</v>
      </c>
      <c r="C58" s="4">
        <f>3.5*3.5*0.2</f>
        <v>2.4500000000000002</v>
      </c>
      <c r="D58" s="5" t="s">
        <v>31</v>
      </c>
    </row>
    <row r="59" spans="1:5" ht="28.5" x14ac:dyDescent="0.2">
      <c r="A59" s="34">
        <f t="shared" ref="A59:A64" si="1">+A58+0.01</f>
        <v>3.0399999999999991</v>
      </c>
      <c r="B59" s="3" t="s">
        <v>36</v>
      </c>
      <c r="C59" s="8">
        <f>2.5*2.8*0.12</f>
        <v>0.84</v>
      </c>
      <c r="D59" s="5" t="s">
        <v>31</v>
      </c>
    </row>
    <row r="60" spans="1:5" ht="18.75" customHeight="1" x14ac:dyDescent="0.2">
      <c r="A60" s="34">
        <f t="shared" si="1"/>
        <v>3.0499999999999989</v>
      </c>
      <c r="B60" s="3" t="s">
        <v>37</v>
      </c>
      <c r="C60" s="4">
        <f>2.5*4*2.1</f>
        <v>21</v>
      </c>
      <c r="D60" s="11" t="s">
        <v>32</v>
      </c>
    </row>
    <row r="61" spans="1:5" ht="18.75" customHeight="1" x14ac:dyDescent="0.2">
      <c r="A61" s="34">
        <f t="shared" si="1"/>
        <v>3.0599999999999987</v>
      </c>
      <c r="B61" s="8" t="s">
        <v>33</v>
      </c>
      <c r="C61" s="4">
        <f>2.5*4*2.1+2.5*2.8</f>
        <v>28</v>
      </c>
      <c r="D61" s="11" t="s">
        <v>32</v>
      </c>
    </row>
    <row r="62" spans="1:5" ht="18.75" customHeight="1" x14ac:dyDescent="0.2">
      <c r="A62" s="34">
        <f t="shared" si="1"/>
        <v>3.0699999999999985</v>
      </c>
      <c r="B62" s="8" t="s">
        <v>34</v>
      </c>
      <c r="C62" s="4">
        <f>2.5*4*2.1+2.5*2.8</f>
        <v>28</v>
      </c>
      <c r="D62" s="11" t="s">
        <v>32</v>
      </c>
    </row>
    <row r="63" spans="1:5" ht="18.75" customHeight="1" x14ac:dyDescent="0.2">
      <c r="A63" s="34">
        <f t="shared" si="1"/>
        <v>3.0799999999999983</v>
      </c>
      <c r="B63" s="8" t="s">
        <v>35</v>
      </c>
      <c r="C63" s="4">
        <v>1</v>
      </c>
      <c r="D63" s="11" t="s">
        <v>4</v>
      </c>
    </row>
    <row r="64" spans="1:5" ht="18.75" customHeight="1" x14ac:dyDescent="0.2">
      <c r="A64" s="34">
        <f t="shared" si="1"/>
        <v>3.0899999999999981</v>
      </c>
      <c r="B64" s="8" t="s">
        <v>45</v>
      </c>
      <c r="C64" s="4">
        <f>2.5*4*2.1+2.5*2.8</f>
        <v>28</v>
      </c>
      <c r="D64" s="11" t="s">
        <v>32</v>
      </c>
    </row>
    <row r="65" spans="1:6" ht="18.75" customHeight="1" x14ac:dyDescent="0.2">
      <c r="A65" s="34"/>
      <c r="B65" s="8"/>
      <c r="C65" s="4"/>
      <c r="D65" s="11"/>
    </row>
    <row r="66" spans="1:6" ht="21.75" customHeight="1" x14ac:dyDescent="0.25">
      <c r="A66" s="37">
        <v>4</v>
      </c>
      <c r="B66" s="38" t="s">
        <v>7</v>
      </c>
      <c r="C66" s="39"/>
      <c r="D66" s="40"/>
    </row>
    <row r="67" spans="1:6" x14ac:dyDescent="0.2">
      <c r="A67" s="41">
        <f>+A66+0.01</f>
        <v>4.01</v>
      </c>
      <c r="B67" s="12" t="s">
        <v>8</v>
      </c>
      <c r="C67" s="13">
        <v>1.3</v>
      </c>
      <c r="D67" s="14" t="s">
        <v>9</v>
      </c>
    </row>
    <row r="68" spans="1:6" x14ac:dyDescent="0.2">
      <c r="A68" s="41">
        <f t="shared" ref="A68:A73" si="2">+A67+0.01</f>
        <v>4.0199999999999996</v>
      </c>
      <c r="B68" s="15" t="s">
        <v>10</v>
      </c>
      <c r="C68" s="13">
        <v>0.1</v>
      </c>
      <c r="D68" s="14" t="s">
        <v>9</v>
      </c>
    </row>
    <row r="69" spans="1:6" x14ac:dyDescent="0.2">
      <c r="A69" s="41">
        <f t="shared" si="2"/>
        <v>4.0299999999999994</v>
      </c>
      <c r="B69" s="15" t="s">
        <v>11</v>
      </c>
      <c r="C69" s="13">
        <v>5</v>
      </c>
      <c r="D69" s="14" t="s">
        <v>9</v>
      </c>
    </row>
    <row r="70" spans="1:6" x14ac:dyDescent="0.2">
      <c r="A70" s="41">
        <f t="shared" si="2"/>
        <v>4.0399999999999991</v>
      </c>
      <c r="B70" s="15" t="s">
        <v>12</v>
      </c>
      <c r="C70" s="13">
        <v>4.3499999999999996</v>
      </c>
      <c r="D70" s="14" t="s">
        <v>9</v>
      </c>
    </row>
    <row r="71" spans="1:6" x14ac:dyDescent="0.2">
      <c r="A71" s="41">
        <f t="shared" si="2"/>
        <v>4.0499999999999989</v>
      </c>
      <c r="B71" s="15" t="s">
        <v>13</v>
      </c>
      <c r="C71" s="13">
        <v>3</v>
      </c>
      <c r="D71" s="14" t="s">
        <v>9</v>
      </c>
    </row>
    <row r="72" spans="1:6" s="18" customFormat="1" x14ac:dyDescent="0.2">
      <c r="A72" s="43">
        <f t="shared" si="2"/>
        <v>4.0599999999999987</v>
      </c>
      <c r="B72" s="12" t="s">
        <v>14</v>
      </c>
      <c r="C72" s="16">
        <v>10</v>
      </c>
      <c r="D72" s="17" t="s">
        <v>9</v>
      </c>
    </row>
    <row r="73" spans="1:6" x14ac:dyDescent="0.2">
      <c r="A73" s="41">
        <f t="shared" si="2"/>
        <v>4.0699999999999985</v>
      </c>
      <c r="B73" s="15" t="s">
        <v>15</v>
      </c>
      <c r="C73" s="13">
        <v>18</v>
      </c>
      <c r="D73" s="14" t="s">
        <v>9</v>
      </c>
    </row>
    <row r="74" spans="1:6" x14ac:dyDescent="0.2">
      <c r="A74" s="41">
        <f>A73+0.01</f>
        <v>4.0799999999999983</v>
      </c>
      <c r="B74" s="15" t="s">
        <v>16</v>
      </c>
      <c r="C74" s="13">
        <v>10</v>
      </c>
      <c r="D74" s="14" t="s">
        <v>9</v>
      </c>
    </row>
    <row r="75" spans="1:6" x14ac:dyDescent="0.2">
      <c r="A75" s="41">
        <f>A74+0.01</f>
        <v>4.0899999999999981</v>
      </c>
      <c r="B75" s="15" t="s">
        <v>17</v>
      </c>
      <c r="C75" s="13">
        <v>5</v>
      </c>
      <c r="D75" s="14" t="s">
        <v>9</v>
      </c>
    </row>
    <row r="76" spans="1:6" ht="28.5" x14ac:dyDescent="0.2">
      <c r="A76" s="41">
        <f>A75+0.01</f>
        <v>4.0999999999999979</v>
      </c>
      <c r="B76" s="12" t="s">
        <v>46</v>
      </c>
      <c r="C76" s="44">
        <v>1</v>
      </c>
      <c r="D76" s="45" t="s">
        <v>6</v>
      </c>
    </row>
    <row r="77" spans="1:6" ht="18.75" customHeight="1" x14ac:dyDescent="0.2">
      <c r="A77" s="42"/>
      <c r="B77" s="42"/>
      <c r="C77" s="42"/>
      <c r="D77" s="46"/>
    </row>
    <row r="79" spans="1:6" ht="12.75" x14ac:dyDescent="0.2">
      <c r="A79" s="49" t="s">
        <v>63</v>
      </c>
      <c r="B79" s="49"/>
      <c r="C79" s="49"/>
      <c r="D79" s="49"/>
      <c r="E79" s="49"/>
      <c r="F79" s="49"/>
    </row>
    <row r="80" spans="1:6" ht="12.75" x14ac:dyDescent="0.2">
      <c r="A80" s="49"/>
      <c r="B80" s="49" t="s">
        <v>64</v>
      </c>
      <c r="C80" s="49"/>
      <c r="D80" s="49"/>
      <c r="E80" s="49"/>
      <c r="F80" s="49"/>
    </row>
    <row r="81" spans="1:6" ht="12.75" x14ac:dyDescent="0.2">
      <c r="A81" s="49"/>
      <c r="B81" s="49"/>
      <c r="C81" s="49"/>
      <c r="D81" s="49"/>
      <c r="E81" s="49"/>
      <c r="F81" s="49"/>
    </row>
    <row r="82" spans="1:6" ht="12.75" x14ac:dyDescent="0.2">
      <c r="A82" s="49"/>
      <c r="B82" s="49"/>
      <c r="C82" s="49"/>
      <c r="D82" s="49"/>
      <c r="E82" s="49"/>
      <c r="F82" s="49"/>
    </row>
  </sheetData>
  <mergeCells count="5">
    <mergeCell ref="B1:D1"/>
    <mergeCell ref="B2:D2"/>
    <mergeCell ref="B3:D3"/>
    <mergeCell ref="B5:D5"/>
    <mergeCell ref="A9:D9"/>
  </mergeCells>
  <pageMargins left="0.43307086614173229" right="0.23622047244094491" top="0.35433070866141736" bottom="0.74803149606299213" header="0" footer="0"/>
  <pageSetup scale="80" orientation="portrait" r:id="rId1"/>
  <headerFooter alignWithMargins="0"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Tecnica</vt:lpstr>
      <vt:lpstr>'Ficha Tecnica'!Títulos_a_imprimir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 Cruz</dc:creator>
  <cp:lastModifiedBy>ENC-DISEÑO-PRES</cp:lastModifiedBy>
  <cp:lastPrinted>2021-09-08T17:40:35Z</cp:lastPrinted>
  <dcterms:created xsi:type="dcterms:W3CDTF">2020-11-22T19:21:35Z</dcterms:created>
  <dcterms:modified xsi:type="dcterms:W3CDTF">2021-09-08T17:42:56Z</dcterms:modified>
</cp:coreProperties>
</file>