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4\ESTADISTICAS TRIMESTRAL 2024\Estadística Trimestral ABRIL-JUNIO 2024\"/>
    </mc:Choice>
  </mc:AlternateContent>
  <xr:revisionPtr revIDLastSave="0" documentId="13_ncr:1_{0A9A166D-5305-41C8-9285-708AB9AD7848}" xr6:coauthVersionLast="47" xr6:coauthVersionMax="47" xr10:uidLastSave="{00000000-0000-0000-0000-000000000000}"/>
  <bookViews>
    <workbookView xWindow="-108" yWindow="-108" windowWidth="23256" windowHeight="12576" tabRatio="1000" activeTab="1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definedNames>
    <definedName name="_xlnm.Print_Area" localSheetId="6">'AGUA RESIDUALES'!$A$1:$N$69</definedName>
    <definedName name="_xlnm.Print_Area" localSheetId="2">'ANALISIS FISICO-QUIMICO'!$A$1:$O$166</definedName>
    <definedName name="_xlnm.Print_Area" localSheetId="1">CALIDAD!$B$1:$Q$159</definedName>
    <definedName name="_xlnm.Print_Area" localSheetId="9">CATASTRO!$A$1:$L$58</definedName>
    <definedName name="_xlnm.Print_Area" localSheetId="8">COMERCIAL!$A$1:$Q$48</definedName>
    <definedName name="_xlnm.Print_Area" localSheetId="3">'CONSUMO DE SUSTANCIAS'!$A$1:$I$48</definedName>
    <definedName name="_xlnm.Print_Area" localSheetId="7">INGENIERIA!$A$1:$N$48</definedName>
    <definedName name="_xlnm.Print_Area" localSheetId="5">'OPERACION Y MANTENIMIENTO'!$A$1:$T$89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1" i="3" l="1"/>
  <c r="R62" i="3"/>
  <c r="R63" i="3"/>
  <c r="R64" i="3"/>
  <c r="R65" i="3"/>
  <c r="R66" i="3"/>
  <c r="R67" i="3"/>
  <c r="R68" i="3"/>
  <c r="R69" i="3"/>
  <c r="R70" i="3"/>
  <c r="R71" i="3"/>
  <c r="R72" i="3"/>
  <c r="P10" i="3"/>
  <c r="F15" i="10" l="1"/>
  <c r="N91" i="8" l="1"/>
  <c r="N88" i="8"/>
  <c r="N85" i="8"/>
  <c r="N82" i="8"/>
  <c r="E95" i="8"/>
  <c r="E94" i="8"/>
  <c r="E93" i="8"/>
  <c r="E92" i="8"/>
  <c r="E18" i="2" l="1"/>
  <c r="C18" i="2"/>
  <c r="E17" i="2"/>
  <c r="E16" i="2" s="1"/>
  <c r="F13" i="1" l="1"/>
  <c r="D95" i="8"/>
  <c r="D94" i="8"/>
  <c r="D93" i="8"/>
  <c r="D92" i="8"/>
  <c r="M91" i="8"/>
  <c r="M88" i="8"/>
  <c r="M85" i="8"/>
  <c r="M82" i="8"/>
  <c r="D18" i="2" l="1"/>
  <c r="D17" i="2"/>
  <c r="D16" i="2" s="1"/>
  <c r="R52" i="3" l="1"/>
  <c r="R53" i="3"/>
  <c r="R54" i="3"/>
  <c r="R55" i="3"/>
  <c r="R56" i="3"/>
  <c r="R57" i="3"/>
  <c r="R58" i="3"/>
  <c r="R59" i="3"/>
  <c r="R60" i="3"/>
  <c r="R51" i="3"/>
  <c r="P9" i="3"/>
  <c r="F28" i="10" l="1"/>
  <c r="F29" i="10"/>
  <c r="L91" i="8"/>
  <c r="L88" i="8"/>
  <c r="L85" i="8"/>
  <c r="L82" i="8"/>
  <c r="C95" i="8"/>
  <c r="C94" i="8"/>
  <c r="C93" i="8"/>
  <c r="C92" i="8"/>
  <c r="J6" i="1" l="1"/>
  <c r="K6" i="1"/>
  <c r="I6" i="1"/>
  <c r="C18" i="5"/>
  <c r="D18" i="5"/>
  <c r="B18" i="5"/>
  <c r="M80" i="8"/>
  <c r="N80" i="8"/>
  <c r="L80" i="8"/>
  <c r="D91" i="8"/>
  <c r="E91" i="8"/>
  <c r="C91" i="8"/>
  <c r="R43" i="3" l="1"/>
  <c r="R44" i="3"/>
  <c r="R45" i="3"/>
  <c r="R46" i="3"/>
  <c r="R47" i="3"/>
  <c r="R48" i="3"/>
  <c r="R49" i="3"/>
  <c r="R50" i="3"/>
  <c r="D8" i="2" l="1"/>
  <c r="E8" i="2"/>
  <c r="F16" i="4" l="1"/>
  <c r="F15" i="4"/>
  <c r="F14" i="4"/>
  <c r="F13" i="4"/>
  <c r="F17" i="4" s="1"/>
  <c r="F12" i="4"/>
  <c r="F11" i="4"/>
  <c r="F10" i="4"/>
  <c r="F9" i="4"/>
  <c r="F8" i="4"/>
  <c r="F7" i="4"/>
  <c r="F8" i="10"/>
  <c r="F9" i="10"/>
  <c r="F10" i="10"/>
  <c r="F11" i="10"/>
  <c r="F12" i="10"/>
  <c r="F13" i="10"/>
  <c r="F14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D35" i="6" l="1"/>
  <c r="R42" i="3"/>
  <c r="F14" i="1"/>
  <c r="L8" i="1"/>
  <c r="L9" i="1"/>
  <c r="L10" i="1"/>
  <c r="L11" i="1"/>
  <c r="L12" i="1"/>
  <c r="L13" i="1"/>
  <c r="E30" i="10" l="1"/>
  <c r="D30" i="10" l="1"/>
  <c r="F6" i="10" l="1"/>
  <c r="F7" i="10"/>
  <c r="F8" i="7" l="1"/>
  <c r="C30" i="10" l="1"/>
  <c r="D36" i="6" l="1"/>
  <c r="F30" i="10"/>
  <c r="F15" i="1" l="1"/>
  <c r="D32" i="6" l="1"/>
  <c r="D34" i="6"/>
  <c r="D33" i="6"/>
  <c r="C17" i="2" l="1"/>
  <c r="C16" i="2" s="1"/>
  <c r="P8" i="3" l="1"/>
  <c r="F8" i="1" l="1"/>
  <c r="F9" i="1"/>
  <c r="F10" i="1"/>
  <c r="F11" i="1"/>
  <c r="F12" i="1"/>
  <c r="F7" i="1"/>
  <c r="L7" i="1"/>
  <c r="E12" i="5"/>
  <c r="F5" i="10" l="1"/>
  <c r="E11" i="5" l="1"/>
  <c r="F16" i="2" l="1"/>
  <c r="F18" i="2" l="1"/>
  <c r="F17" i="2"/>
  <c r="F15" i="2"/>
  <c r="F14" i="2"/>
  <c r="F13" i="2"/>
  <c r="F12" i="2"/>
  <c r="F11" i="2"/>
  <c r="F10" i="2"/>
  <c r="C8" i="2"/>
  <c r="F9" i="2"/>
  <c r="F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ENC-ESTADISTICA</author>
    <author>tc={9B88AE87-D0DC-4F94-B781-F80A8581428C}</author>
  </authors>
  <commentList>
    <comment ref="B1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  <comment ref="B18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SUMATORIA CLIENTES MEDIDOS ,NO MEDIDOS Y ESPECIALES EN EL AREA DE FACTURACION
</t>
        </r>
      </text>
    </comment>
    <comment ref="B19" authorId="1" shapeId="0" xr:uid="{00000000-0006-0000-0800-000005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Total cantidad de los facturados</t>
      </text>
    </comment>
  </commentList>
</comments>
</file>

<file path=xl/sharedStrings.xml><?xml version="1.0" encoding="utf-8"?>
<sst xmlns="http://schemas.openxmlformats.org/spreadsheetml/2006/main" count="1076" uniqueCount="208">
  <si>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</si>
  <si>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</si>
  <si>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</si>
  <si>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</si>
  <si>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</si>
  <si>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</si>
  <si>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</si>
  <si>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</si>
  <si>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</si>
  <si>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</si>
  <si>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</si>
  <si>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</si>
  <si>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</si>
  <si>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</si>
  <si>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</si>
  <si>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</si>
  <si>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</si>
  <si>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</si>
  <si>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</si>
  <si>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Total de Clientes activos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</si>
  <si>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</si>
  <si>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</si>
  <si>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</si>
  <si>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</si>
  <si>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</si>
  <si>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</si>
  <si>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 xml:space="preserve">                                                                                       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</si>
  <si>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</si>
  <si>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</si>
  <si>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</si>
  <si>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</si>
  <si>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</si>
  <si>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</si>
  <si>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</si>
  <si>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</si>
  <si>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</si>
  <si>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</si>
  <si>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</si>
  <si>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</si>
  <si>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</si>
  <si>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</si>
  <si>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</si>
  <si>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</si>
  <si>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</si>
  <si>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</si>
  <si>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</si>
  <si>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</si>
  <si>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</si>
  <si>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</si>
  <si>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</si>
  <si>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</si>
  <si>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</si>
  <si>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</si>
  <si>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</si>
  <si>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</si>
  <si>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</si>
  <si>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</si>
  <si>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</si>
  <si>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</si>
  <si>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</si>
  <si>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</si>
  <si>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</si>
  <si>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</si>
  <si>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</si>
  <si>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</si>
  <si>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</si>
  <si>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</si>
  <si>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</si>
  <si>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</si>
  <si>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</si>
  <si>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</si>
  <si>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</si>
  <si>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</si>
  <si>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</si>
  <si>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</si>
  <si>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</si>
  <si>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</si>
  <si>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</si>
  <si>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</si>
  <si>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</si>
  <si>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</si>
  <si>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</si>
  <si>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</si>
  <si>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</si>
  <si>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</si>
  <si>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</si>
  <si>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</si>
  <si>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</si>
  <si>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</si>
  <si>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</si>
  <si>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</si>
  <si>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</si>
  <si>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</si>
  <si>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</si>
  <si>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</si>
  <si>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</si>
  <si>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</si>
  <si>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</si>
  <si>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</si>
  <si>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</si>
  <si>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</si>
  <si>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</si>
  <si>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</si>
  <si>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</si>
  <si>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</si>
  <si>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</si>
  <si>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</si>
  <si>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</si>
  <si>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</si>
  <si>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 xml:space="preserve">Codos </t>
  </si>
  <si>
    <t>Total de Clientes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</si>
  <si>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</si>
  <si>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CLIENTES NO REGISTRADOS</t>
  </si>
  <si>
    <t>PREDIOS DESHABITADOS</t>
  </si>
  <si>
    <t>CODIGOS CORREGIDOS</t>
  </si>
  <si>
    <t>METROS</t>
  </si>
  <si>
    <t>Hato Viejo</t>
  </si>
  <si>
    <t>Juntas HN</t>
  </si>
  <si>
    <t>UNIONES</t>
  </si>
  <si>
    <t>Cantidad De Trabajos Realizados</t>
  </si>
  <si>
    <t>Quebrada Honda</t>
  </si>
  <si>
    <t xml:space="preserve">Los Brazos </t>
  </si>
  <si>
    <t>Pozo</t>
  </si>
  <si>
    <t xml:space="preserve"> Incluidos en el Control Sanitario</t>
  </si>
  <si>
    <t>Promedio C.R en Redes (0.2-0.8 p.p.m)</t>
  </si>
  <si>
    <t>Promedio Turbidez (0-5 NTU) en Redes.</t>
  </si>
  <si>
    <t xml:space="preserve"> Turbidez en Redes.</t>
  </si>
  <si>
    <t xml:space="preserve">Micromedidores Instalados 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</si>
  <si>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</si>
  <si>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</si>
  <si>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</si>
  <si>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</si>
  <si>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</si>
  <si>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</si>
  <si>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</si>
  <si>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</si>
  <si>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</si>
  <si>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</si>
  <si>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</si>
  <si>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</si>
  <si>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</si>
  <si>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villa Progreso</t>
  </si>
  <si>
    <t>Clanes HN</t>
  </si>
  <si>
    <t>Ac. multiple</t>
  </si>
  <si>
    <t>Moquita</t>
  </si>
  <si>
    <t>Veragua</t>
  </si>
  <si>
    <t>Multiple Juan López</t>
  </si>
  <si>
    <t>Múltiple Las Lagunas</t>
  </si>
  <si>
    <t>Multiple San Víctor</t>
  </si>
  <si>
    <t>Arroyo</t>
  </si>
  <si>
    <t>Quebra Honda</t>
  </si>
  <si>
    <t>Cayetano  Germosen</t>
  </si>
  <si>
    <t>Villa Progreso</t>
  </si>
  <si>
    <t>Los Brazos</t>
  </si>
  <si>
    <t>Gaspar Hernandez</t>
  </si>
  <si>
    <t>Instalacion Válvulas</t>
  </si>
  <si>
    <t>Clanes pvc</t>
  </si>
  <si>
    <t>ReHab. Valv.</t>
  </si>
  <si>
    <t>Estadística Institucional del Año 2024</t>
  </si>
  <si>
    <t xml:space="preserve"> Análisis Físico-Químico Realizados a los Acueductos de CORAAMOCA, 2024</t>
  </si>
  <si>
    <t>CONSUMO DE SUSTANCIAS QUÍMICAS EN LOS ACUEDUCTOS DE CORAAMOCA 2024</t>
  </si>
  <si>
    <t>Año 2024</t>
  </si>
  <si>
    <t>Estadística del Departamento de Ingeniería 2024</t>
  </si>
  <si>
    <t>Estadística del Departamento Comercial 2024</t>
  </si>
  <si>
    <t>CONSTRUCIONES</t>
  </si>
  <si>
    <t>VOLVER A VISITAR/ CERRADAS</t>
  </si>
  <si>
    <t>MANZANAZ RE-MEDIDAS</t>
  </si>
  <si>
    <t>DOBLES CONTRATOS</t>
  </si>
  <si>
    <t>CONTRATOS NUEVOS REALIZADOS</t>
  </si>
  <si>
    <t>Desatasco de red alcantarillado sanitario Փ8´´</t>
  </si>
  <si>
    <t>Desatasco de acometida multidomiciliaria Փ6´´</t>
  </si>
  <si>
    <t>Desatasco de acometida  domiciliaria Փ4´´</t>
  </si>
  <si>
    <t>Limpieza de registros sanitarios</t>
  </si>
  <si>
    <t>Reparación red alcantarillado sanitario Փ8"</t>
  </si>
  <si>
    <t>Reparación de acometida multidomiciliaria Փ6´´</t>
  </si>
  <si>
    <t>Reparación de acometida  domiciliaria Փ4´´</t>
  </si>
  <si>
    <t>Sustitución de tubería de H.S. por PVC SDR-41 Ø 8´´</t>
  </si>
  <si>
    <t>Sustitución de tubería de H.S. por PVC SDR-41 Ø 6´´</t>
  </si>
  <si>
    <t>Sustitución de tubería de H.S. por PVC SDR-41 Ø 4´´</t>
  </si>
  <si>
    <t>Mantenimiento en Plantas de Tratamiento de Aguas Residuales</t>
  </si>
  <si>
    <t>Los Peña</t>
  </si>
  <si>
    <t>Boca Ferrea</t>
  </si>
  <si>
    <t>Ortega</t>
  </si>
  <si>
    <t>Abril</t>
  </si>
  <si>
    <t>Mayo</t>
  </si>
  <si>
    <t>Junio</t>
  </si>
  <si>
    <t>Trimestre Abril-Junio 2024</t>
  </si>
  <si>
    <t xml:space="preserve">            Trimestre Abril-Junio</t>
  </si>
  <si>
    <t>Trimestre Abril-Junio</t>
  </si>
  <si>
    <t xml:space="preserve">            Trimestre  Abril-Junio</t>
  </si>
  <si>
    <t>Presa</t>
  </si>
  <si>
    <t xml:space="preserve"> Trimestre Abril-Junio</t>
  </si>
  <si>
    <t>Los peña</t>
  </si>
  <si>
    <t>Rio</t>
  </si>
  <si>
    <t>Producción  m³/mes</t>
  </si>
  <si>
    <t>Juntas HG</t>
  </si>
  <si>
    <t>presa</t>
  </si>
  <si>
    <t>Ac. Multiple</t>
  </si>
  <si>
    <t>Clientes medidos recaudación</t>
  </si>
  <si>
    <t>Boca Férrea</t>
  </si>
  <si>
    <t>Los Naranjos</t>
  </si>
  <si>
    <t>ac. multiple</t>
  </si>
  <si>
    <t>ac. Multiple</t>
  </si>
  <si>
    <t>pozo</t>
  </si>
  <si>
    <t>Válvula bola</t>
  </si>
  <si>
    <t>Tubos pvc</t>
  </si>
  <si>
    <t>Tee HN</t>
  </si>
  <si>
    <t>Tee pvc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</si>
</sst>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%"/>
    <numFmt numFmtId="165" formatCode="0.0"/>
    <numFmt numFmtId="166" formatCode="_-* #,##0.00\ _€_-;\-* #,##0.00\ _€_-;_-* &quot;-&quot;??\ _€_-;_-@_-"/>
    <numFmt numFmtId="167" formatCode="_(* #,##0_);_(* \(#,##0\);_(* &quot;-&quot;??_);_(@_)"/>
    <numFmt numFmtId="168" formatCode="_-* #,##0.00\ &quot;€&quot;_-;\-* #,##0.00\ &quot;€&quot;_-;_-* &quot;-&quot;??\ &quot;€&quot;_-;_-@_-"/>
    <numFmt numFmtId="169" formatCode="_-[$RD$-1C0A]* #,##0_-;\-[$RD$-1C0A]* #,##0_-;_-[$RD$-1C0A]* &quot;-&quot;??_-;_-@_-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3" tint="-0.249977111117893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b/>
      <sz val="16"/>
      <color theme="3"/>
      <name val="Times New Roman"/>
      <family val="1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5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194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1" fillId="2" borderId="0" xfId="0" applyFont="1" applyFill="1"/>
    <xf numFmtId="9" fontId="10" fillId="5" borderId="0" xfId="1" applyFont="1" applyFill="1" applyBorder="1" applyAlignment="1">
      <alignment horizontal="center" vertical="center"/>
    </xf>
    <xf numFmtId="3" fontId="14" fillId="2" borderId="0" xfId="0" applyNumberFormat="1" applyFont="1" applyFill="1" applyAlignment="1">
      <alignment horizontal="right"/>
    </xf>
    <xf numFmtId="0" fontId="3" fillId="2" borderId="0" xfId="0" applyFont="1" applyFill="1"/>
    <xf numFmtId="0" fontId="13" fillId="2" borderId="0" xfId="0" applyFont="1" applyFill="1"/>
    <xf numFmtId="0" fontId="15" fillId="2" borderId="0" xfId="0" applyFont="1" applyFill="1"/>
    <xf numFmtId="0" fontId="13" fillId="2" borderId="0" xfId="0" applyFont="1" applyFill="1" applyAlignment="1">
      <alignment horizontal="center"/>
    </xf>
    <xf numFmtId="0" fontId="17" fillId="2" borderId="0" xfId="0" applyFont="1" applyFill="1"/>
    <xf numFmtId="12" fontId="13" fillId="2" borderId="0" xfId="0" applyNumberFormat="1" applyFont="1" applyFill="1"/>
    <xf numFmtId="0" fontId="18" fillId="0" borderId="0" xfId="0" applyFont="1"/>
    <xf numFmtId="0" fontId="13" fillId="0" borderId="0" xfId="0" applyFont="1"/>
    <xf numFmtId="0" fontId="13" fillId="2" borderId="0" xfId="0" applyFont="1" applyFill="1" applyAlignment="1">
      <alignment horizontal="left" wrapText="1"/>
    </xf>
    <xf numFmtId="0" fontId="13" fillId="8" borderId="0" xfId="0" applyFont="1" applyFill="1" applyAlignment="1">
      <alignment horizontal="left" vertical="center"/>
    </xf>
    <xf numFmtId="14" fontId="13" fillId="2" borderId="2" xfId="0" applyNumberFormat="1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165" fontId="13" fillId="2" borderId="1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 wrapText="1"/>
    </xf>
    <xf numFmtId="0" fontId="13" fillId="2" borderId="11" xfId="0" applyFont="1" applyFill="1" applyBorder="1"/>
    <xf numFmtId="2" fontId="13" fillId="2" borderId="10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0" fontId="22" fillId="2" borderId="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left" wrapText="1"/>
    </xf>
    <xf numFmtId="0" fontId="13" fillId="2" borderId="17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3" fillId="2" borderId="17" xfId="0" applyFont="1" applyFill="1" applyBorder="1" applyAlignment="1">
      <alignment horizontal="left"/>
    </xf>
    <xf numFmtId="9" fontId="0" fillId="2" borderId="0" xfId="1" applyFont="1" applyFill="1"/>
    <xf numFmtId="0" fontId="28" fillId="0" borderId="0" xfId="0" applyFont="1"/>
    <xf numFmtId="0" fontId="18" fillId="2" borderId="0" xfId="0" applyFont="1" applyFill="1" applyAlignment="1">
      <alignment horizontal="center" vertical="center"/>
    </xf>
    <xf numFmtId="2" fontId="13" fillId="2" borderId="2" xfId="0" applyNumberFormat="1" applyFont="1" applyFill="1" applyBorder="1" applyAlignment="1">
      <alignment horizontal="left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left" vertical="top" wrapText="1"/>
    </xf>
    <xf numFmtId="1" fontId="13" fillId="2" borderId="2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/>
    </xf>
    <xf numFmtId="10" fontId="13" fillId="2" borderId="2" xfId="1" applyNumberFormat="1" applyFont="1" applyFill="1" applyBorder="1" applyAlignment="1">
      <alignment horizontal="center" vertical="top" wrapText="1"/>
    </xf>
    <xf numFmtId="0" fontId="26" fillId="2" borderId="0" xfId="0" applyFont="1" applyFill="1" applyAlignment="1">
      <alignment horizontal="center"/>
    </xf>
    <xf numFmtId="0" fontId="8" fillId="2" borderId="0" xfId="0" applyFont="1" applyFill="1"/>
    <xf numFmtId="2" fontId="29" fillId="11" borderId="18" xfId="0" applyNumberFormat="1" applyFont="1" applyFill="1" applyBorder="1" applyAlignment="1">
      <alignment horizontal="center" vertical="center"/>
    </xf>
    <xf numFmtId="3" fontId="11" fillId="2" borderId="0" xfId="0" applyNumberFormat="1" applyFont="1" applyFill="1"/>
    <xf numFmtId="0" fontId="13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8" fillId="2" borderId="17" xfId="0" applyFont="1" applyFill="1" applyBorder="1" applyAlignment="1">
      <alignment vertical="top" wrapText="1"/>
    </xf>
    <xf numFmtId="0" fontId="18" fillId="2" borderId="0" xfId="0" applyFont="1" applyFill="1"/>
    <xf numFmtId="0" fontId="17" fillId="4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3" fillId="2" borderId="8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5" fillId="0" borderId="0" xfId="0" applyFont="1"/>
    <xf numFmtId="0" fontId="29" fillId="6" borderId="14" xfId="0" applyFont="1" applyFill="1" applyBorder="1" applyAlignment="1">
      <alignment vertical="center"/>
    </xf>
    <xf numFmtId="0" fontId="29" fillId="9" borderId="14" xfId="0" applyFont="1" applyFill="1" applyBorder="1" applyAlignment="1">
      <alignment vertical="center"/>
    </xf>
    <xf numFmtId="0" fontId="29" fillId="10" borderId="14" xfId="0" applyFont="1" applyFill="1" applyBorder="1" applyAlignment="1">
      <alignment vertical="center"/>
    </xf>
    <xf numFmtId="0" fontId="29" fillId="10" borderId="12" xfId="0" applyFont="1" applyFill="1" applyBorder="1" applyAlignment="1">
      <alignment vertical="center"/>
    </xf>
    <xf numFmtId="0" fontId="29" fillId="6" borderId="12" xfId="0" applyFont="1" applyFill="1" applyBorder="1" applyAlignment="1">
      <alignment vertical="center"/>
    </xf>
    <xf numFmtId="0" fontId="29" fillId="6" borderId="15" xfId="0" applyFont="1" applyFill="1" applyBorder="1" applyAlignment="1">
      <alignment vertical="center"/>
    </xf>
    <xf numFmtId="0" fontId="29" fillId="9" borderId="12" xfId="0" applyFont="1" applyFill="1" applyBorder="1" applyAlignment="1">
      <alignment vertical="center"/>
    </xf>
    <xf numFmtId="0" fontId="29" fillId="9" borderId="15" xfId="0" applyFont="1" applyFill="1" applyBorder="1" applyAlignment="1">
      <alignment vertical="center"/>
    </xf>
    <xf numFmtId="0" fontId="29" fillId="10" borderId="15" xfId="0" applyFont="1" applyFill="1" applyBorder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29" fillId="12" borderId="12" xfId="0" applyFont="1" applyFill="1" applyBorder="1" applyAlignment="1">
      <alignment vertical="center"/>
    </xf>
    <xf numFmtId="0" fontId="29" fillId="12" borderId="14" xfId="0" applyFont="1" applyFill="1" applyBorder="1" applyAlignment="1">
      <alignment vertical="center"/>
    </xf>
    <xf numFmtId="9" fontId="38" fillId="5" borderId="0" xfId="1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3" fillId="2" borderId="0" xfId="0" applyFont="1" applyFill="1" applyAlignment="1">
      <alignment horizontal="center" vertical="top" wrapText="1"/>
    </xf>
    <xf numFmtId="165" fontId="13" fillId="2" borderId="0" xfId="0" applyNumberFormat="1" applyFont="1" applyFill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9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2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" fontId="16" fillId="4" borderId="2" xfId="0" applyNumberFormat="1" applyFont="1" applyFill="1" applyBorder="1" applyAlignment="1">
      <alignment horizontal="center" vertical="center" wrapText="1"/>
    </xf>
    <xf numFmtId="2" fontId="18" fillId="4" borderId="2" xfId="0" applyNumberFormat="1" applyFont="1" applyFill="1" applyBorder="1" applyAlignment="1">
      <alignment horizontal="center" vertical="center" wrapText="1"/>
    </xf>
    <xf numFmtId="0" fontId="26" fillId="11" borderId="18" xfId="0" applyFont="1" applyFill="1" applyBorder="1" applyAlignment="1">
      <alignment horizontal="center" vertical="center"/>
    </xf>
    <xf numFmtId="0" fontId="26" fillId="2" borderId="0" xfId="0" applyFont="1" applyFill="1"/>
    <xf numFmtId="0" fontId="41" fillId="11" borderId="18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16" fillId="2" borderId="0" xfId="0" applyFont="1" applyFill="1"/>
    <xf numFmtId="0" fontId="34" fillId="13" borderId="1" xfId="0" applyFont="1" applyFill="1" applyBorder="1" applyAlignment="1">
      <alignment horizontal="center" vertical="center" wrapText="1"/>
    </xf>
    <xf numFmtId="169" fontId="18" fillId="13" borderId="2" xfId="0" applyNumberFormat="1" applyFont="1" applyFill="1" applyBorder="1" applyAlignment="1">
      <alignment horizontal="center" vertical="center" wrapText="1"/>
    </xf>
    <xf numFmtId="1" fontId="18" fillId="13" borderId="2" xfId="0" applyNumberFormat="1" applyFont="1" applyFill="1" applyBorder="1" applyAlignment="1">
      <alignment horizontal="center" vertical="center" wrapText="1"/>
    </xf>
    <xf numFmtId="167" fontId="34" fillId="13" borderId="1" xfId="2" applyNumberFormat="1" applyFont="1" applyFill="1" applyBorder="1" applyAlignment="1">
      <alignment horizontal="center" vertical="center" wrapText="1"/>
    </xf>
    <xf numFmtId="3" fontId="34" fillId="13" borderId="1" xfId="0" applyNumberFormat="1" applyFont="1" applyFill="1" applyBorder="1" applyAlignment="1">
      <alignment horizontal="center" wrapText="1"/>
    </xf>
    <xf numFmtId="0" fontId="32" fillId="13" borderId="1" xfId="0" applyFont="1" applyFill="1" applyBorder="1" applyAlignment="1">
      <alignment horizontal="center" vertical="center" wrapText="1"/>
    </xf>
    <xf numFmtId="2" fontId="32" fillId="13" borderId="2" xfId="0" applyNumberFormat="1" applyFont="1" applyFill="1" applyBorder="1" applyAlignment="1">
      <alignment horizontal="center" vertical="center" wrapText="1"/>
    </xf>
    <xf numFmtId="1" fontId="32" fillId="13" borderId="2" xfId="0" applyNumberFormat="1" applyFont="1" applyFill="1" applyBorder="1" applyAlignment="1">
      <alignment horizontal="center" vertical="center" wrapText="1"/>
    </xf>
    <xf numFmtId="2" fontId="18" fillId="13" borderId="2" xfId="0" applyNumberFormat="1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/>
    </xf>
    <xf numFmtId="0" fontId="32" fillId="13" borderId="2" xfId="0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32" fillId="14" borderId="4" xfId="0" applyFont="1" applyFill="1" applyBorder="1" applyAlignment="1">
      <alignment horizontal="center" vertical="center" wrapText="1"/>
    </xf>
    <xf numFmtId="0" fontId="32" fillId="14" borderId="7" xfId="0" applyFont="1" applyFill="1" applyBorder="1" applyAlignment="1">
      <alignment horizontal="center" vertical="center" wrapText="1"/>
    </xf>
    <xf numFmtId="0" fontId="34" fillId="14" borderId="1" xfId="0" applyFont="1" applyFill="1" applyBorder="1" applyAlignment="1">
      <alignment horizontal="center" vertical="center" wrapText="1"/>
    </xf>
    <xf numFmtId="2" fontId="32" fillId="13" borderId="2" xfId="0" applyNumberFormat="1" applyFont="1" applyFill="1" applyBorder="1" applyAlignment="1">
      <alignment horizontal="left" vertical="center" wrapText="1"/>
    </xf>
    <xf numFmtId="0" fontId="32" fillId="13" borderId="1" xfId="0" applyFont="1" applyFill="1" applyBorder="1" applyAlignment="1">
      <alignment horizontal="center"/>
    </xf>
    <xf numFmtId="0" fontId="37" fillId="14" borderId="1" xfId="0" applyFont="1" applyFill="1" applyBorder="1" applyAlignment="1">
      <alignment horizontal="center" vertical="center" wrapText="1"/>
    </xf>
    <xf numFmtId="0" fontId="37" fillId="14" borderId="2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0" fontId="16" fillId="13" borderId="1" xfId="0" applyFont="1" applyFill="1" applyBorder="1" applyAlignment="1">
      <alignment horizontal="left" wrapText="1"/>
    </xf>
    <xf numFmtId="14" fontId="16" fillId="13" borderId="2" xfId="0" applyNumberFormat="1" applyFont="1" applyFill="1" applyBorder="1" applyAlignment="1">
      <alignment horizontal="center" vertical="top" wrapText="1"/>
    </xf>
    <xf numFmtId="3" fontId="16" fillId="13" borderId="9" xfId="0" applyNumberFormat="1" applyFont="1" applyFill="1" applyBorder="1" applyAlignment="1">
      <alignment horizontal="center" vertical="top" wrapText="1"/>
    </xf>
    <xf numFmtId="0" fontId="16" fillId="13" borderId="2" xfId="0" applyFont="1" applyFill="1" applyBorder="1" applyAlignment="1">
      <alignment horizontal="center" vertical="top" wrapText="1"/>
    </xf>
    <xf numFmtId="0" fontId="16" fillId="13" borderId="1" xfId="0" applyFont="1" applyFill="1" applyBorder="1" applyAlignment="1">
      <alignment horizontal="center" wrapText="1"/>
    </xf>
    <xf numFmtId="0" fontId="16" fillId="13" borderId="10" xfId="0" applyFont="1" applyFill="1" applyBorder="1" applyAlignment="1">
      <alignment horizontal="center" vertical="top" wrapText="1"/>
    </xf>
    <xf numFmtId="0" fontId="16" fillId="13" borderId="9" xfId="0" applyFont="1" applyFill="1" applyBorder="1" applyAlignment="1">
      <alignment horizontal="center" vertical="top" wrapText="1"/>
    </xf>
    <xf numFmtId="165" fontId="34" fillId="13" borderId="1" xfId="0" applyNumberFormat="1" applyFont="1" applyFill="1" applyBorder="1" applyAlignment="1">
      <alignment horizontal="center" vertical="top" wrapText="1"/>
    </xf>
    <xf numFmtId="3" fontId="16" fillId="13" borderId="2" xfId="0" applyNumberFormat="1" applyFont="1" applyFill="1" applyBorder="1" applyAlignment="1">
      <alignment horizontal="center" vertical="top" wrapText="1"/>
    </xf>
    <xf numFmtId="3" fontId="9" fillId="13" borderId="9" xfId="0" applyNumberFormat="1" applyFont="1" applyFill="1" applyBorder="1" applyAlignment="1">
      <alignment horizontal="center" vertical="top" wrapText="1"/>
    </xf>
    <xf numFmtId="12" fontId="33" fillId="14" borderId="2" xfId="0" applyNumberFormat="1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center" vertical="center"/>
    </xf>
    <xf numFmtId="12" fontId="33" fillId="14" borderId="1" xfId="0" applyNumberFormat="1" applyFont="1" applyFill="1" applyBorder="1" applyAlignment="1">
      <alignment horizontal="center" vertical="center"/>
    </xf>
    <xf numFmtId="1" fontId="18" fillId="13" borderId="4" xfId="0" applyNumberFormat="1" applyFont="1" applyFill="1" applyBorder="1" applyAlignment="1">
      <alignment horizontal="center" vertical="center" wrapText="1"/>
    </xf>
    <xf numFmtId="1" fontId="32" fillId="13" borderId="1" xfId="0" applyNumberFormat="1" applyFont="1" applyFill="1" applyBorder="1" applyAlignment="1">
      <alignment horizontal="center" vertical="center" wrapText="1"/>
    </xf>
    <xf numFmtId="12" fontId="43" fillId="14" borderId="2" xfId="0" applyNumberFormat="1" applyFont="1" applyFill="1" applyBorder="1" applyAlignment="1">
      <alignment horizontal="center" vertical="center"/>
    </xf>
    <xf numFmtId="12" fontId="43" fillId="14" borderId="1" xfId="0" applyNumberFormat="1" applyFont="1" applyFill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/>
    </xf>
    <xf numFmtId="0" fontId="43" fillId="14" borderId="2" xfId="0" applyFont="1" applyFill="1" applyBorder="1" applyAlignment="1">
      <alignment horizontal="center" vertical="center"/>
    </xf>
    <xf numFmtId="0" fontId="37" fillId="14" borderId="3" xfId="0" applyFont="1" applyFill="1" applyBorder="1" applyAlignment="1">
      <alignment horizontal="center" vertical="center" wrapText="1"/>
    </xf>
    <xf numFmtId="1" fontId="34" fillId="13" borderId="4" xfId="0" applyNumberFormat="1" applyFont="1" applyFill="1" applyBorder="1" applyAlignment="1">
      <alignment horizontal="center" vertical="top" wrapText="1"/>
    </xf>
    <xf numFmtId="1" fontId="34" fillId="13" borderId="1" xfId="0" applyNumberFormat="1" applyFont="1" applyFill="1" applyBorder="1" applyAlignment="1">
      <alignment horizontal="center" vertical="center" wrapText="1"/>
    </xf>
    <xf numFmtId="1" fontId="16" fillId="5" borderId="2" xfId="0" applyNumberFormat="1" applyFont="1" applyFill="1" applyBorder="1" applyAlignment="1">
      <alignment horizontal="left" vertical="center" wrapText="1"/>
    </xf>
    <xf numFmtId="1" fontId="16" fillId="5" borderId="2" xfId="0" applyNumberFormat="1" applyFont="1" applyFill="1" applyBorder="1" applyAlignment="1">
      <alignment vertical="center" wrapText="1"/>
    </xf>
    <xf numFmtId="9" fontId="10" fillId="5" borderId="0" xfId="1" applyFont="1" applyFill="1" applyBorder="1" applyAlignment="1">
      <alignment horizontal="center"/>
    </xf>
    <xf numFmtId="0" fontId="37" fillId="7" borderId="1" xfId="0" applyFont="1" applyFill="1" applyBorder="1" applyAlignment="1">
      <alignment horizontal="center" vertical="center" wrapText="1"/>
    </xf>
    <xf numFmtId="0" fontId="34" fillId="7" borderId="1" xfId="0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horizontal="center" vertical="center"/>
    </xf>
    <xf numFmtId="1" fontId="34" fillId="5" borderId="2" xfId="0" applyNumberFormat="1" applyFont="1" applyFill="1" applyBorder="1" applyAlignment="1">
      <alignment horizontal="left" vertical="center" wrapText="1"/>
    </xf>
    <xf numFmtId="1" fontId="34" fillId="5" borderId="2" xfId="0" applyNumberFormat="1" applyFont="1" applyFill="1" applyBorder="1" applyAlignment="1">
      <alignment horizontal="center" vertical="center" wrapText="1"/>
    </xf>
    <xf numFmtId="1" fontId="16" fillId="5" borderId="2" xfId="0" applyNumberFormat="1" applyFont="1" applyFill="1" applyBorder="1" applyAlignment="1">
      <alignment horizontal="center" vertical="center"/>
    </xf>
    <xf numFmtId="1" fontId="16" fillId="5" borderId="2" xfId="0" applyNumberFormat="1" applyFont="1" applyFill="1" applyBorder="1" applyAlignment="1">
      <alignment horizontal="center" vertical="center" wrapText="1"/>
    </xf>
    <xf numFmtId="3" fontId="44" fillId="5" borderId="2" xfId="0" applyNumberFormat="1" applyFont="1" applyFill="1" applyBorder="1" applyAlignment="1">
      <alignment horizontal="center" vertical="center" wrapText="1"/>
    </xf>
    <xf numFmtId="164" fontId="44" fillId="5" borderId="0" xfId="1" applyNumberFormat="1" applyFont="1" applyFill="1" applyBorder="1" applyAlignment="1">
      <alignment horizontal="center" vertical="center"/>
    </xf>
    <xf numFmtId="167" fontId="32" fillId="13" borderId="2" xfId="2" applyNumberFormat="1" applyFont="1" applyFill="1" applyBorder="1" applyAlignment="1">
      <alignment horizontal="center" vertical="center" wrapText="1"/>
    </xf>
    <xf numFmtId="2" fontId="4" fillId="6" borderId="24" xfId="0" applyNumberFormat="1" applyFont="1" applyFill="1" applyBorder="1" applyAlignment="1">
      <alignment horizontal="center" vertical="center"/>
    </xf>
    <xf numFmtId="2" fontId="4" fillId="9" borderId="24" xfId="0" applyNumberFormat="1" applyFont="1" applyFill="1" applyBorder="1" applyAlignment="1">
      <alignment horizontal="center" vertical="center"/>
    </xf>
    <xf numFmtId="1" fontId="4" fillId="10" borderId="24" xfId="0" applyNumberFormat="1" applyFont="1" applyFill="1" applyBorder="1" applyAlignment="1">
      <alignment horizontal="center" vertical="center"/>
    </xf>
    <xf numFmtId="167" fontId="34" fillId="5" borderId="2" xfId="2" applyNumberFormat="1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/>
    </xf>
    <xf numFmtId="0" fontId="25" fillId="0" borderId="2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4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0" fontId="16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/>
    </xf>
    <xf numFmtId="0" fontId="36" fillId="2" borderId="2" xfId="0" applyFont="1" applyFill="1" applyBorder="1" applyAlignment="1">
      <alignment horizontal="center" vertical="center" wrapText="1"/>
    </xf>
    <xf numFmtId="0" fontId="36" fillId="2" borderId="17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" fontId="16" fillId="13" borderId="5" xfId="0" applyNumberFormat="1" applyFont="1" applyFill="1" applyBorder="1" applyAlignment="1">
      <alignment horizontal="center" vertical="center" wrapText="1"/>
    </xf>
    <xf numFmtId="1" fontId="16" fillId="13" borderId="6" xfId="0" applyNumberFormat="1" applyFont="1" applyFill="1" applyBorder="1" applyAlignment="1">
      <alignment horizontal="center" vertical="center" wrapText="1"/>
    </xf>
    <xf numFmtId="1" fontId="16" fillId="13" borderId="23" xfId="0" applyNumberFormat="1" applyFont="1" applyFill="1" applyBorder="1" applyAlignment="1">
      <alignment horizontal="center" vertical="center" wrapText="1"/>
    </xf>
    <xf numFmtId="1" fontId="16" fillId="13" borderId="22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/>
    </xf>
    <xf numFmtId="0" fontId="36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24" fillId="2" borderId="8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</cellXfs>
  <cellStyles count="5">
    <cellStyle name="Millares" xfId="2" builtinId="3"/>
    <cellStyle name="Millares 2" xfId="3" xr:uid="{00000000-0005-0000-0000-000001000000}"/>
    <cellStyle name="Moneda 2" xfId="4" xr:uid="{00000000-0005-0000-0000-000002000000}"/>
    <cellStyle name="Normal" xfId="0" builtinId="0"/>
    <cellStyle name="Porcentaje" xfId="1" builtinId="5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97.10526315789474</c:v>
                </c:pt>
                <c:pt idx="1">
                  <c:v>97.05263157894737</c:v>
                </c:pt>
                <c:pt idx="2">
                  <c:v>92.631578947368425</c:v>
                </c:pt>
                <c:pt idx="3">
                  <c:v>95.596491228070178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FISICO-QUIMICO'!$K$87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FISICO-QUIMICO'!$L$87:$N$87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FISICO-QUIMICO'!$K$88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FISICO-QUIMICO'!$L$88:$N$88</c:f>
              <c:numCache>
                <c:formatCode>0.00</c:formatCode>
                <c:ptCount val="3"/>
                <c:pt idx="0">
                  <c:v>7.1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FISICO-QUIMICO'!$K$89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FISICO-QUIMICO'!$L$89:$N$89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Dureza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FISICO-QUIMICO'!$K$90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FISICO-QUIMICO'!$L$90:$N$90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FISICO-QUIMICO'!$K$91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FISICO-QUIMICO'!$L$91:$N$91</c:f>
              <c:numCache>
                <c:formatCode>0</c:formatCode>
                <c:ptCount val="3"/>
                <c:pt idx="0">
                  <c:v>68</c:v>
                </c:pt>
                <c:pt idx="1">
                  <c:v>68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FISICO-QUIMICO'!$K$92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FISICO-QUIMICO'!$L$92:$N$92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709012067263779E-2"/>
          <c:y val="0.14132240129183232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2903745</c:v>
                </c:pt>
                <c:pt idx="1">
                  <c:v>3032894</c:v>
                </c:pt>
                <c:pt idx="2">
                  <c:v>3118971</c:v>
                </c:pt>
                <c:pt idx="3" formatCode="#,##0">
                  <c:v>3018536.6666666665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  <c:majorUnit val="9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7654283654410843E-2"/>
          <c:y val="0.13220748918814787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131</c:v>
                </c:pt>
                <c:pt idx="1">
                  <c:v>115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24650492008847"/>
          <c:y val="2.4792587050527285E-2"/>
          <c:w val="0.63282974498250355"/>
          <c:h val="0.81823351786162979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Abril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0-5D39-4AD7-BA04-2E24E7367ED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D39-4AD7-BA04-2E24E7367ED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5D39-4AD7-BA04-2E24E7367ED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D39-4AD7-BA04-2E24E7367ED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5D39-4AD7-BA04-2E24E7367ED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7FA-4435-BB89-71DE87A20E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B7FA-4435-BB89-71DE87A20E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B7FA-4435-BB89-71DE87A20E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B7FA-4435-BB89-71DE87A20E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B7FA-4435-BB89-71DE87A20ED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B7FA-4435-BB89-71DE87A20EDA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RESIDUALES'!$B$7:$B$17</c:f>
              <c:strCache>
                <c:ptCount val="11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</c:strCache>
            </c:strRef>
          </c:cat>
          <c:val>
            <c:numRef>
              <c:f>'AGUA RESIDUALES'!$C$7:$C$17</c:f>
              <c:numCache>
                <c:formatCode>0</c:formatCode>
                <c:ptCount val="11"/>
                <c:pt idx="0">
                  <c:v>53</c:v>
                </c:pt>
                <c:pt idx="1">
                  <c:v>1</c:v>
                </c:pt>
                <c:pt idx="2">
                  <c:v>17</c:v>
                </c:pt>
                <c:pt idx="3">
                  <c:v>7</c:v>
                </c:pt>
                <c:pt idx="4">
                  <c:v>4</c:v>
                </c:pt>
                <c:pt idx="5">
                  <c:v>0</c:v>
                </c:pt>
                <c:pt idx="6">
                  <c:v>22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225600416706718E-2"/>
          <c:y val="0.66102053547179718"/>
          <c:w val="0.97569338009881013"/>
          <c:h val="0.32259392173774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7277592008029407E-2"/>
          <c:w val="1"/>
          <c:h val="0.61905061546702178"/>
        </c:manualLayout>
      </c:layout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Mayo</c:v>
                </c:pt>
              </c:strCache>
            </c:strRef>
          </c:tx>
          <c:explosion val="2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12F-4051-A36F-3D131D32E4D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12F-4051-A36F-3D131D32E4DD}"/>
              </c:ext>
            </c:extLst>
          </c:dPt>
          <c:dPt>
            <c:idx val="2"/>
            <c:bubble3D val="0"/>
            <c:explosion val="2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1D21-421D-A38A-971DF5CC335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12F-4051-A36F-3D131D32E4D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12F-4051-A36F-3D131D32E4D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12F-4051-A36F-3D131D32E4D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12F-4051-A36F-3D131D32E4D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D12F-4051-A36F-3D131D32E4D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D12F-4051-A36F-3D131D32E4D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D12F-4051-A36F-3D131D32E4D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D12F-4051-A36F-3D131D32E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RESIDUALES'!$B$7:$B$17</c:f>
              <c:strCache>
                <c:ptCount val="11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</c:strCache>
            </c:strRef>
          </c:cat>
          <c:val>
            <c:numRef>
              <c:f>'AGUA RESIDUALES'!$D$7:$D$17</c:f>
              <c:numCache>
                <c:formatCode>0</c:formatCode>
                <c:ptCount val="11"/>
                <c:pt idx="0">
                  <c:v>52</c:v>
                </c:pt>
                <c:pt idx="1">
                  <c:v>0</c:v>
                </c:pt>
                <c:pt idx="2">
                  <c:v>22</c:v>
                </c:pt>
                <c:pt idx="3">
                  <c:v>8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41</c:v>
                </c:pt>
                <c:pt idx="9">
                  <c:v>20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869834690287684E-3"/>
          <c:y val="0.64028032450385841"/>
          <c:w val="0.99371301653097122"/>
          <c:h val="0.35971967549614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0349678597214402E-2"/>
          <c:y val="8.6846406302718004E-2"/>
          <c:w val="0.94979387435317375"/>
          <c:h val="0.5162370354790794"/>
        </c:manualLayout>
      </c:layout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Junio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AF9-4247-BD50-4D175E2973B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AF9-4247-BD50-4D175E2973B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AF9-4247-BD50-4D175E2973B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AF9-4247-BD50-4D175E2973B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AF9-4247-BD50-4D175E2973B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AF9-4247-BD50-4D175E2973B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7AF9-4247-BD50-4D175E2973B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7AF9-4247-BD50-4D175E2973B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7AF9-4247-BD50-4D175E2973B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7AF9-4247-BD50-4D175E2973B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7AF9-4247-BD50-4D175E2973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RESIDUALES'!$B$7:$B$17</c:f>
              <c:strCache>
                <c:ptCount val="11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</c:strCache>
            </c:strRef>
          </c:cat>
          <c:val>
            <c:numRef>
              <c:f>'AGUA RESIDUALES'!$E$7:$E$17</c:f>
              <c:numCache>
                <c:formatCode>0</c:formatCode>
                <c:ptCount val="11"/>
                <c:pt idx="0">
                  <c:v>51</c:v>
                </c:pt>
                <c:pt idx="1">
                  <c:v>0</c:v>
                </c:pt>
                <c:pt idx="2">
                  <c:v>27</c:v>
                </c:pt>
                <c:pt idx="3">
                  <c:v>12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21</c:v>
                </c:pt>
                <c:pt idx="8">
                  <c:v>38</c:v>
                </c:pt>
                <c:pt idx="9">
                  <c:v>27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077288511361344"/>
          <c:w val="1"/>
          <c:h val="0.31122436202449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latin typeface="Times New Roman" pitchFamily="18" charset="0"/>
                <a:cs typeface="Times New Roman" pitchFamily="18" charset="0"/>
              </a:defRPr>
            </a:pPr>
            <a:r>
              <a:rPr lang="es-ES" sz="16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RD$166,315 </c:v>
                </c:pt>
                <c:pt idx="2">
                  <c:v> RD$111,771 </c:v>
                </c:pt>
                <c:pt idx="3">
                  <c:v> RD$176,521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anchorCtr="0"/>
                <a:lstStyle/>
                <a:p>
                  <a:pPr algn="ctr">
                    <a:defRPr lang="en-US" sz="16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166315</c:v>
                </c:pt>
                <c:pt idx="1">
                  <c:v>111771.23</c:v>
                </c:pt>
                <c:pt idx="2">
                  <c:v>176520.53</c:v>
                </c:pt>
                <c:pt idx="3">
                  <c:v>151535.58666666667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8238813966830297E-2"/>
          <c:y val="2.6634342220419768E-2"/>
          <c:w val="0.92899925675976192"/>
          <c:h val="0.7808765102585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13,095,791</c:v>
                </c:pt>
                <c:pt idx="2">
                  <c:v>14,729,005</c:v>
                </c:pt>
                <c:pt idx="3">
                  <c:v>14,128,840</c:v>
                </c:pt>
                <c:pt idx="4">
                  <c:v>13,984,545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13095791</c:v>
                </c:pt>
                <c:pt idx="1">
                  <c:v>14729005</c:v>
                </c:pt>
                <c:pt idx="2">
                  <c:v>14128840</c:v>
                </c:pt>
                <c:pt idx="3">
                  <c:v>13984545.333333334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Mediciones del Departamento de Catastro, 2024</a:t>
            </a:r>
            <a:endParaRPr lang="en-US" sz="1800"/>
          </a:p>
        </c:rich>
      </c:tx>
      <c:layout>
        <c:manualLayout>
          <c:xMode val="edge"/>
          <c:yMode val="edge"/>
          <c:x val="0.28771661718959651"/>
          <c:y val="6.824146981627296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866373986762526E-2"/>
          <c:y val="2.2290077913489158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CATASTRO!$H$7:$H$14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CATASTRO!$I$7:$I$14</c:f>
              <c:numCache>
                <c:formatCode>0</c:formatCode>
                <c:ptCount val="8"/>
                <c:pt idx="0">
                  <c:v>5</c:v>
                </c:pt>
                <c:pt idx="1">
                  <c:v>11</c:v>
                </c:pt>
                <c:pt idx="2">
                  <c:v>40</c:v>
                </c:pt>
                <c:pt idx="3">
                  <c:v>20</c:v>
                </c:pt>
                <c:pt idx="4">
                  <c:v>21</c:v>
                </c:pt>
                <c:pt idx="5">
                  <c:v>1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CATASTRO!$H$7:$H$14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CATASTRO!$J$7:$J$14</c:f>
              <c:numCache>
                <c:formatCode>0</c:formatCode>
                <c:ptCount val="8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1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CATASTRO!$H$7:$H$14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CATASTRO!$K$7:$K$14</c:f>
              <c:numCache>
                <c:formatCode>0</c:formatCode>
                <c:ptCount val="8"/>
                <c:pt idx="0">
                  <c:v>30</c:v>
                </c:pt>
                <c:pt idx="1">
                  <c:v>3</c:v>
                </c:pt>
                <c:pt idx="2">
                  <c:v>165</c:v>
                </c:pt>
                <c:pt idx="3">
                  <c:v>260</c:v>
                </c:pt>
                <c:pt idx="4">
                  <c:v>57</c:v>
                </c:pt>
                <c:pt idx="5">
                  <c:v>0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976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ACUEDUCTO'!$C$30:$F$30</c:f>
              <c:numCache>
                <c:formatCode>0.00</c:formatCode>
                <c:ptCount val="4"/>
                <c:pt idx="0">
                  <c:v>95.761278195488728</c:v>
                </c:pt>
                <c:pt idx="1">
                  <c:v>93.294059011164293</c:v>
                </c:pt>
                <c:pt idx="2">
                  <c:v>91.291952707856595</c:v>
                </c:pt>
                <c:pt idx="3">
                  <c:v>93.449096638169863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97.10526315789474</c:v>
                </c:pt>
                <c:pt idx="1">
                  <c:v>97.05263157894737</c:v>
                </c:pt>
                <c:pt idx="2">
                  <c:v>92.631578947368425</c:v>
                </c:pt>
                <c:pt idx="3">
                  <c:v>95.596491228070178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ACUEDUCTO'!$C$30:$F$30</c:f>
              <c:numCache>
                <c:formatCode>0.00</c:formatCode>
                <c:ptCount val="4"/>
                <c:pt idx="0">
                  <c:v>95.761278195488728</c:v>
                </c:pt>
                <c:pt idx="1">
                  <c:v>93.294059011164293</c:v>
                </c:pt>
                <c:pt idx="2">
                  <c:v>91.291952707856595</c:v>
                </c:pt>
                <c:pt idx="3">
                  <c:v>93.449096638169863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97.10526315789474</c:v>
                </c:pt>
                <c:pt idx="1">
                  <c:v>97.05263157894737</c:v>
                </c:pt>
                <c:pt idx="2">
                  <c:v>92.631578947368425</c:v>
                </c:pt>
                <c:pt idx="3">
                  <c:v>95.596491228070178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Cloro</a:t>
            </a:r>
            <a:r>
              <a:rPr lang="en-US" sz="1600" baseline="0"/>
              <a:t> Residual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FISICO-QUIMICO'!$K$81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FISICO-QUIMICO'!$L$81:$N$81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FISICO-QUIMICO'!$K$82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FISICO-QUIMICO'!$L$82:$N$82</c:f>
              <c:numCache>
                <c:formatCode>0.00</c:formatCode>
                <c:ptCount val="3"/>
                <c:pt idx="0">
                  <c:v>0.69</c:v>
                </c:pt>
                <c:pt idx="1">
                  <c:v>0.71</c:v>
                </c:pt>
                <c:pt idx="2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FISICO-QUIMICO'!$K$83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FISICO-QUIMICO'!$L$83:$N$83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FISICO-QUIMICO'!$K$84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FISICO-QUIMICO'!$L$84:$N$84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FISICO-QUIMICO'!$K$85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FISICO-QUIMICO'!$L$85:$N$85</c:f>
              <c:numCache>
                <c:formatCode>0.00</c:formatCode>
                <c:ptCount val="3"/>
                <c:pt idx="0">
                  <c:v>5.35</c:v>
                </c:pt>
                <c:pt idx="1">
                  <c:v>9.76</c:v>
                </c:pt>
                <c:pt idx="2">
                  <c:v>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FISICO-QUIMICO'!$K$86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FISICO-QUIMICO'!$L$80:$N$80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'ANALISIS FISICO-QUIMICO'!$L$86:$N$86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32</xdr:row>
      <xdr:rowOff>104774</xdr:rowOff>
    </xdr:from>
    <xdr:to>
      <xdr:col>14</xdr:col>
      <xdr:colOff>485775</xdr:colOff>
      <xdr:row>47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91</xdr:row>
      <xdr:rowOff>95250</xdr:rowOff>
    </xdr:from>
    <xdr:to>
      <xdr:col>15</xdr:col>
      <xdr:colOff>38100</xdr:colOff>
      <xdr:row>104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38100</xdr:colOff>
      <xdr:row>155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36</xdr:row>
      <xdr:rowOff>86511</xdr:rowOff>
    </xdr:from>
    <xdr:to>
      <xdr:col>13</xdr:col>
      <xdr:colOff>749709</xdr:colOff>
      <xdr:row>36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51</xdr:row>
      <xdr:rowOff>152400</xdr:rowOff>
    </xdr:from>
    <xdr:to>
      <xdr:col>14</xdr:col>
      <xdr:colOff>638174</xdr:colOff>
      <xdr:row>68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56</xdr:row>
      <xdr:rowOff>105190</xdr:rowOff>
    </xdr:from>
    <xdr:to>
      <xdr:col>14</xdr:col>
      <xdr:colOff>272912</xdr:colOff>
      <xdr:row>56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18</xdr:row>
      <xdr:rowOff>170888</xdr:rowOff>
    </xdr:from>
    <xdr:to>
      <xdr:col>11</xdr:col>
      <xdr:colOff>668430</xdr:colOff>
      <xdr:row>44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3083654</xdr:colOff>
      <xdr:row>44</xdr:row>
      <xdr:rowOff>81702</xdr:rowOff>
    </xdr:from>
    <xdr:to>
      <xdr:col>11</xdr:col>
      <xdr:colOff>453123</xdr:colOff>
      <xdr:row>55</xdr:row>
      <xdr:rowOff>115319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980745" y="9738320"/>
          <a:ext cx="3313069" cy="20148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93</xdr:row>
      <xdr:rowOff>0</xdr:rowOff>
    </xdr:from>
    <xdr:to>
      <xdr:col>13</xdr:col>
      <xdr:colOff>67235</xdr:colOff>
      <xdr:row>116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127</xdr:row>
      <xdr:rowOff>209856</xdr:rowOff>
    </xdr:from>
    <xdr:to>
      <xdr:col>13</xdr:col>
      <xdr:colOff>407486</xdr:colOff>
      <xdr:row>157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97</xdr:row>
      <xdr:rowOff>89647</xdr:rowOff>
    </xdr:from>
    <xdr:to>
      <xdr:col>12</xdr:col>
      <xdr:colOff>654424</xdr:colOff>
      <xdr:row>97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840442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93</xdr:row>
      <xdr:rowOff>87474</xdr:rowOff>
    </xdr:from>
    <xdr:to>
      <xdr:col>13</xdr:col>
      <xdr:colOff>67235</xdr:colOff>
      <xdr:row>117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135</xdr:row>
      <xdr:rowOff>212779</xdr:rowOff>
    </xdr:from>
    <xdr:to>
      <xdr:col>12</xdr:col>
      <xdr:colOff>661147</xdr:colOff>
      <xdr:row>136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98</xdr:row>
      <xdr:rowOff>89647</xdr:rowOff>
    </xdr:from>
    <xdr:to>
      <xdr:col>12</xdr:col>
      <xdr:colOff>654424</xdr:colOff>
      <xdr:row>98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834279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110</xdr:row>
      <xdr:rowOff>51858</xdr:rowOff>
    </xdr:from>
    <xdr:to>
      <xdr:col>4</xdr:col>
      <xdr:colOff>354541</xdr:colOff>
      <xdr:row>122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110</xdr:row>
      <xdr:rowOff>199215</xdr:rowOff>
    </xdr:from>
    <xdr:to>
      <xdr:col>10</xdr:col>
      <xdr:colOff>430804</xdr:colOff>
      <xdr:row>123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126</xdr:row>
      <xdr:rowOff>43580</xdr:rowOff>
    </xdr:from>
    <xdr:to>
      <xdr:col>4</xdr:col>
      <xdr:colOff>214157</xdr:colOff>
      <xdr:row>138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126</xdr:row>
      <xdr:rowOff>137125</xdr:rowOff>
    </xdr:from>
    <xdr:to>
      <xdr:col>10</xdr:col>
      <xdr:colOff>210583</xdr:colOff>
      <xdr:row>138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379637</xdr:colOff>
      <xdr:row>37</xdr:row>
      <xdr:rowOff>47624</xdr:rowOff>
    </xdr:from>
    <xdr:to>
      <xdr:col>2</xdr:col>
      <xdr:colOff>876300</xdr:colOff>
      <xdr:row>47</xdr:row>
      <xdr:rowOff>20603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379637" y="9550853"/>
          <a:ext cx="4371977" cy="20194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17</xdr:col>
      <xdr:colOff>723900</xdr:colOff>
      <xdr:row>31</xdr:row>
      <xdr:rowOff>185057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251012</xdr:colOff>
      <xdr:row>19</xdr:row>
      <xdr:rowOff>89647</xdr:rowOff>
    </xdr:from>
    <xdr:to>
      <xdr:col>5</xdr:col>
      <xdr:colOff>638940</xdr:colOff>
      <xdr:row>38</xdr:row>
      <xdr:rowOff>189074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53789</xdr:colOff>
      <xdr:row>19</xdr:row>
      <xdr:rowOff>71716</xdr:rowOff>
    </xdr:from>
    <xdr:to>
      <xdr:col>13</xdr:col>
      <xdr:colOff>941294</xdr:colOff>
      <xdr:row>39</xdr:row>
      <xdr:rowOff>35858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188260</xdr:colOff>
      <xdr:row>40</xdr:row>
      <xdr:rowOff>142091</xdr:rowOff>
    </xdr:from>
    <xdr:to>
      <xdr:col>5</xdr:col>
      <xdr:colOff>618565</xdr:colOff>
      <xdr:row>63</xdr:row>
      <xdr:rowOff>170330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156882</xdr:rowOff>
    </xdr:from>
    <xdr:to>
      <xdr:col>13</xdr:col>
      <xdr:colOff>694765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himas Martinez" id="{15FD8705-F1A4-4E3C-8EB1-AE09073E9717}" userId="d8d7be34aa6f9a9d" providerId="Windows Live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9" dT="2022-02-03T14:04:24.48" personId="{15FD8705-F1A4-4E3C-8EB1-AE09073E9717}" id="{9B88AE87-D0DC-4F94-B781-F80A8581428C}">
    <text>Total cantidad de los facturados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7"/>
  <sheetViews>
    <sheetView topLeftCell="A8" zoomScale="70" zoomScaleNormal="70" workbookViewId="0">
      <selection activeCell="N18" sqref="N18"/>
    </sheetView>
  </sheetViews>
  <sheetFormatPr baseColWidth="10" defaultColWidth="11.44140625" defaultRowHeight="14.4" x14ac:dyDescent="0.3"/>
  <cols>
    <col min="1" max="1" width="7.109375" style="5" customWidth="1"/>
    <col min="2" max="2" width="30" style="5" customWidth="1"/>
    <col min="3" max="3" width="8.6640625" style="5" bestFit="1" customWidth="1"/>
    <col min="4" max="4" width="11.33203125" style="5" bestFit="1" customWidth="1"/>
    <col min="5" max="5" width="9.44140625" style="5" bestFit="1" customWidth="1"/>
    <col min="6" max="6" width="13.109375" style="5" customWidth="1"/>
    <col min="7" max="7" width="6.5546875" style="5" customWidth="1"/>
    <col min="8" max="8" width="17.4414062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4" width="11" style="5" customWidth="1"/>
    <col min="15" max="15" width="9.6640625" style="5" customWidth="1"/>
    <col min="16" max="16384" width="11.44140625" style="5"/>
  </cols>
  <sheetData>
    <row r="2" spans="2:24" ht="25.8" x14ac:dyDescent="0.5">
      <c r="B2" s="160" t="s">
        <v>104</v>
      </c>
      <c r="C2" s="160"/>
      <c r="D2" s="160"/>
      <c r="E2" s="160"/>
      <c r="F2" s="160"/>
      <c r="G2" s="95"/>
      <c r="H2" s="95"/>
      <c r="I2" s="95"/>
      <c r="J2" s="95"/>
      <c r="K2" s="95"/>
      <c r="L2" s="95"/>
      <c r="M2" s="95"/>
      <c r="N2" s="95"/>
      <c r="O2" s="95"/>
    </row>
    <row r="3" spans="2:24" ht="18" x14ac:dyDescent="0.35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24" ht="37.200000000000003" customHeight="1" thickBot="1" x14ac:dyDescent="0.4">
      <c r="B4" s="96" t="s">
        <v>105</v>
      </c>
      <c r="C4" s="96" t="s">
        <v>183</v>
      </c>
      <c r="D4" s="96" t="s">
        <v>184</v>
      </c>
      <c r="E4" s="96" t="s">
        <v>185</v>
      </c>
      <c r="F4" s="97" t="s">
        <v>2</v>
      </c>
      <c r="H4" s="43"/>
      <c r="U4" s="4"/>
      <c r="V4" s="4"/>
      <c r="W4" s="4"/>
      <c r="X4" s="4"/>
    </row>
    <row r="5" spans="2:24" ht="20.399999999999999" customHeight="1" thickTop="1" thickBot="1" x14ac:dyDescent="0.4">
      <c r="B5" s="92" t="s">
        <v>74</v>
      </c>
      <c r="C5" s="93">
        <v>97.10526315789474</v>
      </c>
      <c r="D5" s="93">
        <v>97.05263157894737</v>
      </c>
      <c r="E5" s="93">
        <v>92.631578947368425</v>
      </c>
      <c r="F5" s="93">
        <f t="shared" ref="F5:F30" si="0">IFERROR((AVERAGE(C5:E5)),"-")</f>
        <v>95.596491228070178</v>
      </c>
      <c r="H5" s="43"/>
      <c r="I5" s="28"/>
      <c r="K5" s="28"/>
    </row>
    <row r="6" spans="2:24" ht="20.399999999999999" customHeight="1" thickTop="1" thickBot="1" x14ac:dyDescent="0.4">
      <c r="B6" s="92" t="s">
        <v>75</v>
      </c>
      <c r="C6" s="93">
        <v>95</v>
      </c>
      <c r="D6" s="93">
        <v>91.25</v>
      </c>
      <c r="E6" s="93">
        <v>87.5</v>
      </c>
      <c r="F6" s="93">
        <f t="shared" si="0"/>
        <v>91.25</v>
      </c>
      <c r="H6" s="43"/>
      <c r="I6" s="28"/>
      <c r="K6" s="28"/>
    </row>
    <row r="7" spans="2:24" ht="20.399999999999999" customHeight="1" thickTop="1" thickBot="1" x14ac:dyDescent="0.4">
      <c r="B7" s="92" t="s">
        <v>97</v>
      </c>
      <c r="C7" s="93">
        <v>98.75</v>
      </c>
      <c r="D7" s="93">
        <v>93.75</v>
      </c>
      <c r="E7" s="93">
        <v>93.75</v>
      </c>
      <c r="F7" s="93">
        <f t="shared" si="0"/>
        <v>95.416666666666671</v>
      </c>
      <c r="H7" s="43"/>
      <c r="I7" s="28"/>
      <c r="K7" s="28"/>
    </row>
    <row r="8" spans="2:24" ht="20.399999999999999" customHeight="1" thickTop="1" thickBot="1" x14ac:dyDescent="0.4">
      <c r="B8" s="92" t="s">
        <v>98</v>
      </c>
      <c r="C8" s="93">
        <v>92.5</v>
      </c>
      <c r="D8" s="93">
        <v>96.25</v>
      </c>
      <c r="E8" s="93">
        <v>90</v>
      </c>
      <c r="F8" s="93">
        <f t="shared" si="0"/>
        <v>92.916666666666671</v>
      </c>
      <c r="H8" s="43"/>
      <c r="I8" s="28"/>
      <c r="K8" s="28"/>
    </row>
    <row r="9" spans="2:24" ht="20.399999999999999" customHeight="1" thickTop="1" thickBot="1" x14ac:dyDescent="0.4">
      <c r="B9" s="92" t="s">
        <v>180</v>
      </c>
      <c r="C9" s="93">
        <v>90</v>
      </c>
      <c r="D9" s="93">
        <v>100</v>
      </c>
      <c r="E9" s="93">
        <v>100</v>
      </c>
      <c r="F9" s="93">
        <f t="shared" si="0"/>
        <v>96.666666666666671</v>
      </c>
      <c r="H9" s="43"/>
      <c r="I9" s="28"/>
      <c r="K9" s="28"/>
    </row>
    <row r="10" spans="2:24" ht="20.399999999999999" customHeight="1" thickTop="1" thickBot="1" x14ac:dyDescent="0.4">
      <c r="B10" s="92" t="s">
        <v>181</v>
      </c>
      <c r="C10" s="93">
        <v>100</v>
      </c>
      <c r="D10" s="93">
        <v>95</v>
      </c>
      <c r="E10" s="93">
        <v>93.333333333333329</v>
      </c>
      <c r="F10" s="93">
        <f t="shared" si="0"/>
        <v>96.1111111111111</v>
      </c>
      <c r="H10" s="43"/>
      <c r="I10" s="28"/>
      <c r="K10" s="28"/>
    </row>
    <row r="11" spans="2:24" ht="20.399999999999999" customHeight="1" thickTop="1" thickBot="1" x14ac:dyDescent="0.4">
      <c r="B11" s="92" t="s">
        <v>99</v>
      </c>
      <c r="C11" s="93">
        <v>98.75</v>
      </c>
      <c r="D11" s="93">
        <v>100</v>
      </c>
      <c r="E11" s="93">
        <v>91.25</v>
      </c>
      <c r="F11" s="93">
        <f t="shared" si="0"/>
        <v>96.666666666666671</v>
      </c>
      <c r="H11" s="43"/>
      <c r="I11" s="28"/>
      <c r="K11" s="28"/>
    </row>
    <row r="12" spans="2:24" ht="20.399999999999999" customHeight="1" thickTop="1" thickBot="1" x14ac:dyDescent="0.4">
      <c r="B12" s="92" t="s">
        <v>76</v>
      </c>
      <c r="C12" s="93">
        <v>97.142857142857139</v>
      </c>
      <c r="D12" s="93">
        <v>100</v>
      </c>
      <c r="E12" s="93">
        <v>100</v>
      </c>
      <c r="F12" s="93">
        <f t="shared" si="0"/>
        <v>99.047619047619037</v>
      </c>
      <c r="H12" s="43"/>
      <c r="I12" s="28"/>
      <c r="K12" s="28"/>
    </row>
    <row r="13" spans="2:24" ht="20.399999999999999" customHeight="1" thickTop="1" thickBot="1" x14ac:dyDescent="0.4">
      <c r="B13" s="92" t="s">
        <v>182</v>
      </c>
      <c r="C13" s="93">
        <v>100</v>
      </c>
      <c r="D13" s="93">
        <v>100</v>
      </c>
      <c r="E13" s="93">
        <v>95</v>
      </c>
      <c r="F13" s="93">
        <f t="shared" si="0"/>
        <v>98.333333333333329</v>
      </c>
      <c r="H13" s="43"/>
      <c r="I13" s="28"/>
      <c r="K13" s="28"/>
    </row>
    <row r="14" spans="2:24" ht="20.399999999999999" customHeight="1" thickTop="1" thickBot="1" x14ac:dyDescent="0.4">
      <c r="B14" s="92" t="s">
        <v>144</v>
      </c>
      <c r="C14" s="93">
        <v>92.5</v>
      </c>
      <c r="D14" s="93">
        <v>95</v>
      </c>
      <c r="E14" s="93">
        <v>90</v>
      </c>
      <c r="F14" s="93">
        <f t="shared" si="0"/>
        <v>92.5</v>
      </c>
      <c r="H14" s="43"/>
      <c r="I14" s="28"/>
      <c r="K14" s="28"/>
    </row>
    <row r="15" spans="2:24" ht="20.399999999999999" customHeight="1" thickTop="1" thickBot="1" x14ac:dyDescent="0.4">
      <c r="B15" s="92" t="s">
        <v>200</v>
      </c>
      <c r="C15" s="93" t="s">
        <v>107</v>
      </c>
      <c r="D15" s="93" t="s">
        <v>107</v>
      </c>
      <c r="E15" s="93">
        <v>100</v>
      </c>
      <c r="F15" s="93">
        <f t="shared" si="0"/>
        <v>100</v>
      </c>
      <c r="H15" s="43"/>
      <c r="I15" s="28"/>
      <c r="K15" s="28"/>
    </row>
    <row r="16" spans="2:24" ht="20.399999999999999" customHeight="1" thickTop="1" thickBot="1" x14ac:dyDescent="0.4">
      <c r="B16" s="92" t="s">
        <v>77</v>
      </c>
      <c r="C16" s="93">
        <v>100</v>
      </c>
      <c r="D16" s="93">
        <v>100</v>
      </c>
      <c r="E16" s="93">
        <v>100</v>
      </c>
      <c r="F16" s="93">
        <f t="shared" si="0"/>
        <v>100</v>
      </c>
      <c r="H16" s="43"/>
      <c r="I16" s="28"/>
      <c r="K16" s="28"/>
    </row>
    <row r="17" spans="2:11" ht="20.399999999999999" customHeight="1" thickTop="1" thickBot="1" x14ac:dyDescent="0.4">
      <c r="B17" s="92" t="s">
        <v>120</v>
      </c>
      <c r="C17" s="93">
        <v>100</v>
      </c>
      <c r="D17" s="93">
        <v>100</v>
      </c>
      <c r="E17" s="93">
        <v>95</v>
      </c>
      <c r="F17" s="93">
        <f t="shared" si="0"/>
        <v>98.333333333333329</v>
      </c>
      <c r="H17" s="43"/>
      <c r="I17" s="28"/>
      <c r="K17" s="28"/>
    </row>
    <row r="18" spans="2:11" ht="20.399999999999999" customHeight="1" thickTop="1" thickBot="1" x14ac:dyDescent="0.4">
      <c r="B18" s="92" t="s">
        <v>100</v>
      </c>
      <c r="C18" s="93">
        <v>92</v>
      </c>
      <c r="D18" s="93">
        <v>88.75</v>
      </c>
      <c r="E18" s="93">
        <v>85</v>
      </c>
      <c r="F18" s="93">
        <f t="shared" si="0"/>
        <v>88.583333333333329</v>
      </c>
      <c r="H18" s="43"/>
      <c r="I18" s="28"/>
      <c r="K18" s="28"/>
    </row>
    <row r="19" spans="2:11" ht="20.399999999999999" customHeight="1" thickTop="1" thickBot="1" x14ac:dyDescent="0.4">
      <c r="B19" s="92" t="s">
        <v>78</v>
      </c>
      <c r="C19" s="93">
        <v>96</v>
      </c>
      <c r="D19" s="93">
        <v>88.75</v>
      </c>
      <c r="E19" s="93">
        <v>86.25</v>
      </c>
      <c r="F19" s="93">
        <f t="shared" si="0"/>
        <v>90.333333333333329</v>
      </c>
      <c r="H19" s="43"/>
      <c r="I19" s="28"/>
      <c r="K19" s="28"/>
    </row>
    <row r="20" spans="2:11" ht="20.399999999999999" customHeight="1" thickTop="1" thickBot="1" x14ac:dyDescent="0.4">
      <c r="B20" s="92" t="s">
        <v>116</v>
      </c>
      <c r="C20" s="93">
        <v>86.666666666666671</v>
      </c>
      <c r="D20" s="93">
        <v>86.666666666666671</v>
      </c>
      <c r="E20" s="93">
        <v>90</v>
      </c>
      <c r="F20" s="93">
        <f t="shared" si="0"/>
        <v>87.777777777777786</v>
      </c>
      <c r="H20" s="43"/>
      <c r="I20" s="28"/>
      <c r="K20" s="28"/>
    </row>
    <row r="21" spans="2:11" ht="20.399999999999999" customHeight="1" thickTop="1" thickBot="1" x14ac:dyDescent="0.4">
      <c r="B21" s="92" t="s">
        <v>79</v>
      </c>
      <c r="C21" s="93">
        <v>92</v>
      </c>
      <c r="D21" s="93">
        <v>90</v>
      </c>
      <c r="E21" s="93">
        <v>80</v>
      </c>
      <c r="F21" s="93">
        <f t="shared" si="0"/>
        <v>87.333333333333329</v>
      </c>
      <c r="H21" s="43"/>
      <c r="I21" s="28"/>
      <c r="K21" s="28"/>
    </row>
    <row r="22" spans="2:11" ht="20.399999999999999" customHeight="1" thickTop="1" thickBot="1" x14ac:dyDescent="0.4">
      <c r="B22" s="92" t="s">
        <v>141</v>
      </c>
      <c r="C22" s="93">
        <v>93.333333333333329</v>
      </c>
      <c r="D22" s="93">
        <v>85</v>
      </c>
      <c r="E22" s="93">
        <v>85</v>
      </c>
      <c r="F22" s="93">
        <f t="shared" si="0"/>
        <v>87.777777777777771</v>
      </c>
      <c r="H22" s="43"/>
      <c r="I22" s="28"/>
      <c r="K22" s="28"/>
    </row>
    <row r="23" spans="2:11" ht="20.399999999999999" customHeight="1" thickTop="1" thickBot="1" x14ac:dyDescent="0.4">
      <c r="B23" s="92" t="s">
        <v>80</v>
      </c>
      <c r="C23" s="93">
        <v>100</v>
      </c>
      <c r="D23" s="93">
        <v>80</v>
      </c>
      <c r="E23" s="93">
        <v>90</v>
      </c>
      <c r="F23" s="93">
        <f t="shared" si="0"/>
        <v>90</v>
      </c>
      <c r="H23" s="43"/>
      <c r="I23" s="28"/>
      <c r="K23" s="28"/>
    </row>
    <row r="24" spans="2:11" ht="20.399999999999999" customHeight="1" thickTop="1" thickBot="1" x14ac:dyDescent="0.4">
      <c r="B24" s="92" t="s">
        <v>121</v>
      </c>
      <c r="C24" s="93">
        <v>100</v>
      </c>
      <c r="D24" s="93">
        <v>80</v>
      </c>
      <c r="E24" s="93">
        <v>90</v>
      </c>
      <c r="F24" s="93">
        <f t="shared" si="0"/>
        <v>90</v>
      </c>
      <c r="H24" s="43"/>
      <c r="I24" s="28"/>
      <c r="K24" s="28"/>
    </row>
    <row r="25" spans="2:11" ht="20.399999999999999" customHeight="1" thickTop="1" thickBot="1" x14ac:dyDescent="0.4">
      <c r="B25" s="92" t="s">
        <v>101</v>
      </c>
      <c r="C25" s="93">
        <v>90</v>
      </c>
      <c r="D25" s="93">
        <v>100</v>
      </c>
      <c r="E25" s="93">
        <v>90</v>
      </c>
      <c r="F25" s="93">
        <f t="shared" si="0"/>
        <v>93.333333333333329</v>
      </c>
      <c r="H25" s="43"/>
      <c r="I25" s="28"/>
      <c r="K25" s="28"/>
    </row>
    <row r="26" spans="2:11" ht="20.399999999999999" customHeight="1" thickTop="1" thickBot="1" x14ac:dyDescent="0.4">
      <c r="B26" s="92" t="s">
        <v>145</v>
      </c>
      <c r="C26" s="93">
        <v>95</v>
      </c>
      <c r="D26" s="93">
        <v>95</v>
      </c>
      <c r="E26" s="93">
        <v>85</v>
      </c>
      <c r="F26" s="93">
        <f t="shared" si="0"/>
        <v>91.666666666666671</v>
      </c>
      <c r="H26" s="43"/>
      <c r="I26" s="28"/>
      <c r="K26" s="28"/>
    </row>
    <row r="27" spans="2:11" ht="20.399999999999999" customHeight="1" thickTop="1" thickBot="1" x14ac:dyDescent="0.4">
      <c r="B27" s="92" t="s">
        <v>81</v>
      </c>
      <c r="C27" s="93">
        <v>100</v>
      </c>
      <c r="D27" s="93">
        <v>90</v>
      </c>
      <c r="E27" s="93">
        <v>90</v>
      </c>
      <c r="F27" s="93">
        <f t="shared" si="0"/>
        <v>93.333333333333329</v>
      </c>
      <c r="H27" s="43"/>
      <c r="I27" s="28"/>
      <c r="K27" s="28"/>
    </row>
    <row r="28" spans="2:11" ht="20.399999999999999" customHeight="1" thickTop="1" thickBot="1" x14ac:dyDescent="0.4">
      <c r="B28" s="92"/>
      <c r="C28" s="93"/>
      <c r="D28" s="93"/>
      <c r="E28" s="93"/>
      <c r="F28" s="93" t="str">
        <f t="shared" si="0"/>
        <v>-</v>
      </c>
      <c r="G28" s="28"/>
      <c r="H28" s="43"/>
      <c r="I28" s="28"/>
      <c r="K28" s="28"/>
    </row>
    <row r="29" spans="2:11" ht="20.399999999999999" customHeight="1" thickTop="1" thickBot="1" x14ac:dyDescent="0.4">
      <c r="B29" s="92"/>
      <c r="C29" s="93" t="s">
        <v>107</v>
      </c>
      <c r="D29" s="93"/>
      <c r="E29" s="93"/>
      <c r="F29" s="93" t="str">
        <f t="shared" si="0"/>
        <v>-</v>
      </c>
      <c r="G29" s="28"/>
      <c r="H29" s="43"/>
      <c r="K29" s="28"/>
    </row>
    <row r="30" spans="2:11" ht="18.600000000000001" thickTop="1" x14ac:dyDescent="0.35">
      <c r="B30" s="94" t="s">
        <v>106</v>
      </c>
      <c r="C30" s="45">
        <f>IFERROR(AVERAGE(C5:C28),"-")</f>
        <v>95.761278195488728</v>
      </c>
      <c r="D30" s="45">
        <f>IFERROR(AVERAGE(D5:D28),"-")</f>
        <v>93.294059011164293</v>
      </c>
      <c r="E30" s="45">
        <f>IFERROR(AVERAGE(E5:E28),"-")</f>
        <v>91.291952707856595</v>
      </c>
      <c r="F30" s="45">
        <f t="shared" si="0"/>
        <v>93.449096638169863</v>
      </c>
      <c r="H30" s="43"/>
    </row>
    <row r="31" spans="2:11" ht="18" x14ac:dyDescent="0.35">
      <c r="C31" s="44"/>
      <c r="D31" s="44"/>
      <c r="E31" s="44"/>
      <c r="F31" s="44"/>
    </row>
    <row r="40" spans="20:20" x14ac:dyDescent="0.3">
      <c r="T40" s="34"/>
    </row>
    <row r="41" spans="20:20" x14ac:dyDescent="0.3">
      <c r="T41" s="34"/>
    </row>
    <row r="67" ht="16.5" customHeight="1" x14ac:dyDescent="0.3"/>
  </sheetData>
  <mergeCells count="1">
    <mergeCell ref="B2:F2"/>
  </mergeCells>
  <phoneticPr fontId="27" type="noConversion"/>
  <conditionalFormatting sqref="C5:F30 G28:G29">
    <cfRule type="cellIs" dxfId="3" priority="2" operator="lessThan">
      <formula>95</formula>
    </cfRule>
  </conditionalFormatting>
  <pageMargins left="0.7" right="0.7" top="0.75" bottom="0.75" header="0.3" footer="0.3"/>
  <pageSetup orientation="portrait" r:id="rId1"/>
  <ignoredErrors>
    <ignoredError sqref="C30:E30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8"/>
  <sheetViews>
    <sheetView showGridLines="0" view="pageBreakPreview" topLeftCell="A3" zoomScale="70" zoomScaleNormal="85" zoomScaleSheetLayoutView="70" workbookViewId="0">
      <selection activeCell="H18" sqref="H18"/>
    </sheetView>
  </sheetViews>
  <sheetFormatPr baseColWidth="10" defaultRowHeight="14.4" x14ac:dyDescent="0.3"/>
  <cols>
    <col min="1" max="1" width="8.33203125" customWidth="1"/>
    <col min="2" max="2" width="41.33203125" bestFit="1" customWidth="1"/>
    <col min="3" max="3" width="13" bestFit="1" customWidth="1"/>
    <col min="4" max="4" width="15" customWidth="1"/>
    <col min="5" max="5" width="14.109375" bestFit="1" customWidth="1"/>
    <col min="6" max="6" width="13.33203125" bestFit="1" customWidth="1"/>
    <col min="7" max="7" width="10" customWidth="1"/>
    <col min="8" max="8" width="54.88671875" customWidth="1"/>
    <col min="9" max="9" width="9.33203125" bestFit="1" customWidth="1"/>
    <col min="10" max="10" width="12.21875" customWidth="1"/>
    <col min="11" max="11" width="10" customWidth="1"/>
    <col min="12" max="12" width="18.44140625" customWidth="1"/>
    <col min="14" max="14" width="15.33203125" customWidth="1"/>
  </cols>
  <sheetData>
    <row r="1" spans="1:12" x14ac:dyDescent="0.3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</row>
    <row r="2" spans="1:12" ht="20.399999999999999" customHeight="1" x14ac:dyDescent="0.3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</row>
    <row r="3" spans="1:12" ht="22.8" x14ac:dyDescent="0.3">
      <c r="A3" s="193" t="s">
        <v>186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</row>
    <row r="5" spans="1:12" ht="15" thickBot="1" x14ac:dyDescent="0.35"/>
    <row r="6" spans="1:12" ht="21.6" thickTop="1" thickBot="1" x14ac:dyDescent="0.4">
      <c r="B6" s="147" t="s">
        <v>1</v>
      </c>
      <c r="C6" s="147" t="s">
        <v>183</v>
      </c>
      <c r="D6" s="147" t="s">
        <v>184</v>
      </c>
      <c r="E6" s="147" t="s">
        <v>185</v>
      </c>
      <c r="F6" s="148" t="s">
        <v>2</v>
      </c>
      <c r="G6" s="1"/>
      <c r="H6" s="147" t="s">
        <v>1</v>
      </c>
      <c r="I6" s="147" t="str">
        <f>C6</f>
        <v>Abril</v>
      </c>
      <c r="J6" s="147" t="str">
        <f t="shared" ref="J6:K6" si="0">D6</f>
        <v>Mayo</v>
      </c>
      <c r="K6" s="147" t="str">
        <f t="shared" si="0"/>
        <v>Junio</v>
      </c>
      <c r="L6" s="147" t="s">
        <v>2</v>
      </c>
    </row>
    <row r="7" spans="1:12" ht="19.2" thickTop="1" thickBot="1" x14ac:dyDescent="0.4">
      <c r="B7" s="149" t="s">
        <v>3</v>
      </c>
      <c r="C7" s="150">
        <v>22</v>
      </c>
      <c r="D7" s="150" t="s">
        <v>107</v>
      </c>
      <c r="E7" s="150">
        <v>26</v>
      </c>
      <c r="F7" s="150">
        <f>IFERROR(AVERAGE(C7:E7)," ")</f>
        <v>24</v>
      </c>
      <c r="G7" s="1"/>
      <c r="H7" s="151" t="s">
        <v>166</v>
      </c>
      <c r="I7" s="152">
        <v>5</v>
      </c>
      <c r="J7" s="152">
        <v>1</v>
      </c>
      <c r="K7" s="152">
        <v>30</v>
      </c>
      <c r="L7" s="152">
        <f>IFERROR(AVERAGE(I7:K7)," ")</f>
        <v>12</v>
      </c>
    </row>
    <row r="8" spans="1:12" ht="19.2" thickTop="1" thickBot="1" x14ac:dyDescent="0.4">
      <c r="B8" s="149" t="s">
        <v>4</v>
      </c>
      <c r="C8" s="150">
        <v>309</v>
      </c>
      <c r="D8" s="150" t="s">
        <v>107</v>
      </c>
      <c r="E8" s="150">
        <v>465</v>
      </c>
      <c r="F8" s="150">
        <f t="shared" ref="F8:F15" si="1">IFERROR(AVERAGE(C8:E8)," ")</f>
        <v>387</v>
      </c>
      <c r="G8" s="1"/>
      <c r="H8" s="151" t="s">
        <v>5</v>
      </c>
      <c r="I8" s="152">
        <v>11</v>
      </c>
      <c r="J8" s="152">
        <v>2</v>
      </c>
      <c r="K8" s="152">
        <v>3</v>
      </c>
      <c r="L8" s="152">
        <f t="shared" ref="L8:L13" si="2">IFERROR(AVERAGE(I8:K8)," ")</f>
        <v>5.333333333333333</v>
      </c>
    </row>
    <row r="9" spans="1:12" ht="19.2" thickTop="1" thickBot="1" x14ac:dyDescent="0.4">
      <c r="B9" s="149" t="s">
        <v>6</v>
      </c>
      <c r="C9" s="150">
        <v>9</v>
      </c>
      <c r="D9" s="150" t="s">
        <v>107</v>
      </c>
      <c r="E9" s="150">
        <v>10</v>
      </c>
      <c r="F9" s="150">
        <f t="shared" si="1"/>
        <v>9.5</v>
      </c>
      <c r="G9" s="1"/>
      <c r="H9" s="151" t="s">
        <v>7</v>
      </c>
      <c r="I9" s="152">
        <v>40</v>
      </c>
      <c r="J9" s="152">
        <v>0</v>
      </c>
      <c r="K9" s="152">
        <v>165</v>
      </c>
      <c r="L9" s="152">
        <f t="shared" si="2"/>
        <v>68.333333333333329</v>
      </c>
    </row>
    <row r="10" spans="1:12" ht="33" customHeight="1" thickTop="1" thickBot="1" x14ac:dyDescent="0.4">
      <c r="B10" s="149" t="s">
        <v>112</v>
      </c>
      <c r="C10" s="150">
        <v>31</v>
      </c>
      <c r="D10" s="150" t="s">
        <v>107</v>
      </c>
      <c r="E10" s="150">
        <v>155</v>
      </c>
      <c r="F10" s="150">
        <f t="shared" si="1"/>
        <v>93</v>
      </c>
      <c r="G10" s="1"/>
      <c r="H10" s="152" t="s">
        <v>8</v>
      </c>
      <c r="I10" s="152">
        <v>20</v>
      </c>
      <c r="J10" s="152">
        <v>0</v>
      </c>
      <c r="K10" s="152">
        <v>260</v>
      </c>
      <c r="L10" s="152">
        <f t="shared" si="2"/>
        <v>93.333333333333329</v>
      </c>
    </row>
    <row r="11" spans="1:12" ht="19.2" thickTop="1" thickBot="1" x14ac:dyDescent="0.4">
      <c r="B11" s="149" t="s">
        <v>113</v>
      </c>
      <c r="C11" s="150">
        <v>1</v>
      </c>
      <c r="D11" s="150" t="s">
        <v>107</v>
      </c>
      <c r="E11" s="150">
        <v>24</v>
      </c>
      <c r="F11" s="150">
        <f t="shared" si="1"/>
        <v>12.5</v>
      </c>
      <c r="G11" s="1"/>
      <c r="H11" s="151" t="s">
        <v>114</v>
      </c>
      <c r="I11" s="152">
        <v>21</v>
      </c>
      <c r="J11" s="152">
        <v>12</v>
      </c>
      <c r="K11" s="152">
        <v>57</v>
      </c>
      <c r="L11" s="152">
        <f t="shared" si="2"/>
        <v>30</v>
      </c>
    </row>
    <row r="12" spans="1:12" ht="19.2" thickTop="1" thickBot="1" x14ac:dyDescent="0.4">
      <c r="B12" s="149" t="s">
        <v>9</v>
      </c>
      <c r="C12" s="150">
        <v>200</v>
      </c>
      <c r="D12" s="150" t="s">
        <v>107</v>
      </c>
      <c r="E12" s="150">
        <v>178</v>
      </c>
      <c r="F12" s="150">
        <f t="shared" si="1"/>
        <v>189</v>
      </c>
      <c r="G12" s="1"/>
      <c r="H12" s="152" t="s">
        <v>167</v>
      </c>
      <c r="I12" s="152">
        <v>1</v>
      </c>
      <c r="J12" s="152">
        <v>1</v>
      </c>
      <c r="K12" s="152">
        <v>0</v>
      </c>
      <c r="L12" s="152">
        <f t="shared" si="2"/>
        <v>0.66666666666666663</v>
      </c>
    </row>
    <row r="13" spans="1:12" ht="19.2" thickTop="1" thickBot="1" x14ac:dyDescent="0.4">
      <c r="B13" s="149" t="s">
        <v>164</v>
      </c>
      <c r="C13" s="150">
        <v>10</v>
      </c>
      <c r="D13" s="150" t="s">
        <v>107</v>
      </c>
      <c r="E13" s="150">
        <v>24</v>
      </c>
      <c r="F13" s="150">
        <f t="shared" si="1"/>
        <v>17</v>
      </c>
      <c r="G13" s="1"/>
      <c r="H13" s="152" t="s">
        <v>168</v>
      </c>
      <c r="I13" s="152">
        <v>37</v>
      </c>
      <c r="J13" s="152">
        <v>18</v>
      </c>
      <c r="K13" s="152">
        <v>27</v>
      </c>
      <c r="L13" s="152">
        <f t="shared" si="2"/>
        <v>27.333333333333332</v>
      </c>
    </row>
    <row r="14" spans="1:12" ht="36" thickTop="1" thickBot="1" x14ac:dyDescent="0.4">
      <c r="B14" s="149" t="s">
        <v>165</v>
      </c>
      <c r="C14" s="150">
        <v>58</v>
      </c>
      <c r="D14" s="150" t="s">
        <v>107</v>
      </c>
      <c r="E14" s="150">
        <v>71</v>
      </c>
      <c r="F14" s="150">
        <f t="shared" si="1"/>
        <v>64.5</v>
      </c>
      <c r="G14" s="1"/>
      <c r="H14" s="1"/>
      <c r="I14" s="1"/>
      <c r="J14" s="1"/>
      <c r="K14" s="1"/>
      <c r="L14" s="1"/>
    </row>
    <row r="15" spans="1:12" ht="19.2" thickTop="1" thickBot="1" x14ac:dyDescent="0.4">
      <c r="B15" s="149" t="s">
        <v>115</v>
      </c>
      <c r="C15" s="159">
        <v>8891</v>
      </c>
      <c r="D15" s="150" t="s">
        <v>107</v>
      </c>
      <c r="E15" s="159">
        <v>13373</v>
      </c>
      <c r="F15" s="150">
        <f t="shared" si="1"/>
        <v>11132</v>
      </c>
      <c r="G15" s="1"/>
      <c r="H15" s="1"/>
      <c r="I15" s="1"/>
      <c r="J15" s="1"/>
      <c r="K15" s="1"/>
      <c r="L15" s="1"/>
    </row>
    <row r="16" spans="1:12" ht="18.600000000000001" thickTop="1" x14ac:dyDescent="0.35">
      <c r="G16" s="1"/>
      <c r="H16" s="1"/>
      <c r="I16" s="1"/>
      <c r="J16" s="2"/>
      <c r="K16" s="2"/>
      <c r="L16" s="2"/>
    </row>
    <row r="17" spans="1:12" ht="18" x14ac:dyDescent="0.35">
      <c r="A17" s="1"/>
      <c r="B17" s="1"/>
      <c r="C17" s="1"/>
      <c r="D17" s="1"/>
      <c r="E17" s="1"/>
      <c r="F17" s="1"/>
      <c r="G17" s="1"/>
      <c r="H17" s="1"/>
      <c r="I17" s="1"/>
      <c r="J17" s="3"/>
      <c r="K17" s="3"/>
      <c r="L17" s="3"/>
    </row>
    <row r="18" spans="1:12" ht="18" x14ac:dyDescent="0.35">
      <c r="H18" s="1"/>
    </row>
    <row r="38" spans="3:8" x14ac:dyDescent="0.3">
      <c r="D38">
        <v>545</v>
      </c>
    </row>
    <row r="39" spans="3:8" x14ac:dyDescent="0.3">
      <c r="C39" s="5"/>
      <c r="D39" s="5"/>
      <c r="E39" s="5"/>
      <c r="F39" s="5"/>
      <c r="H39">
        <v>0</v>
      </c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  <row r="48" spans="3:8" x14ac:dyDescent="0.3">
      <c r="C48" s="5"/>
      <c r="D48" s="5"/>
      <c r="E48" s="5"/>
      <c r="F48" s="5"/>
    </row>
  </sheetData>
  <mergeCells count="2">
    <mergeCell ref="A1:L2"/>
    <mergeCell ref="A3:L3"/>
  </mergeCells>
  <phoneticPr fontId="27" type="noConversion"/>
  <pageMargins left="0" right="0" top="0.74803149606299213" bottom="0" header="0.31496062992125984" footer="0.31496062992125984"/>
  <pageSetup scale="56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107"/>
  <sheetViews>
    <sheetView tabSelected="1" view="pageBreakPreview" topLeftCell="A140" zoomScale="70" zoomScaleNormal="70" zoomScaleSheetLayoutView="70" workbookViewId="0">
      <selection activeCell="E166" sqref="E166"/>
    </sheetView>
  </sheetViews>
  <sheetFormatPr baseColWidth="10" defaultColWidth="11.44140625" defaultRowHeight="15.6" x14ac:dyDescent="0.3"/>
  <cols>
    <col min="1" max="1" width="0.33203125" style="10" customWidth="1"/>
    <col min="2" max="2" width="6.109375" style="10" customWidth="1"/>
    <col min="3" max="3" width="21.6640625" style="49" bestFit="1" customWidth="1"/>
    <col min="4" max="4" width="14.44140625" style="16" bestFit="1" customWidth="1"/>
    <col min="5" max="5" width="17.88671875" style="16" bestFit="1" customWidth="1"/>
    <col min="6" max="6" width="13.44140625" style="16" customWidth="1"/>
    <col min="7" max="7" width="14.5546875" style="16" bestFit="1" customWidth="1"/>
    <col min="8" max="8" width="19.44140625" style="16" bestFit="1" customWidth="1"/>
    <col min="9" max="9" width="15.5546875" style="16" bestFit="1" customWidth="1"/>
    <col min="10" max="10" width="18.88671875" style="16" bestFit="1" customWidth="1"/>
    <col min="11" max="11" width="22.6640625" style="16" bestFit="1" customWidth="1"/>
    <col min="12" max="12" width="10.44140625" style="16" bestFit="1" customWidth="1"/>
    <col min="13" max="13" width="21" style="16" bestFit="1" customWidth="1"/>
    <col min="14" max="14" width="15.109375" style="16" bestFit="1" customWidth="1"/>
    <col min="15" max="15" width="13.88671875" style="10" bestFit="1" customWidth="1"/>
    <col min="16" max="16" width="12.33203125" style="10" bestFit="1" customWidth="1"/>
    <col min="17" max="17" width="9.33203125" style="10" bestFit="1" customWidth="1"/>
    <col min="18" max="49" width="11.44140625" style="10"/>
    <col min="50" max="16384" width="11.44140625" style="16"/>
  </cols>
  <sheetData>
    <row r="1" spans="3:49" s="10" customFormat="1" ht="9" customHeight="1" x14ac:dyDescent="0.3">
      <c r="C1" s="47"/>
    </row>
    <row r="2" spans="3:49" s="10" customFormat="1" x14ac:dyDescent="0.3">
      <c r="C2" s="47"/>
    </row>
    <row r="3" spans="3:49" s="10" customFormat="1" x14ac:dyDescent="0.3">
      <c r="C3" s="47"/>
    </row>
    <row r="4" spans="3:49" s="10" customFormat="1" x14ac:dyDescent="0.3">
      <c r="C4" s="47"/>
    </row>
    <row r="5" spans="3:49" s="10" customFormat="1" x14ac:dyDescent="0.3">
      <c r="C5" s="47"/>
    </row>
    <row r="6" spans="3:49" s="10" customFormat="1" x14ac:dyDescent="0.3">
      <c r="C6" s="47"/>
    </row>
    <row r="7" spans="3:49" s="10" customFormat="1" x14ac:dyDescent="0.3">
      <c r="C7" s="47"/>
    </row>
    <row r="8" spans="3:49" s="10" customFormat="1" x14ac:dyDescent="0.3">
      <c r="C8" s="47"/>
    </row>
    <row r="9" spans="3:49" s="10" customFormat="1" x14ac:dyDescent="0.3">
      <c r="C9" s="47"/>
    </row>
    <row r="10" spans="3:49" s="10" customFormat="1" x14ac:dyDescent="0.3">
      <c r="C10" s="47"/>
    </row>
    <row r="11" spans="3:49" s="10" customFormat="1" ht="22.8" x14ac:dyDescent="0.4">
      <c r="C11" s="164" t="s">
        <v>158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</row>
    <row r="12" spans="3:49" s="10" customFormat="1" ht="17.399999999999999" x14ac:dyDescent="0.3">
      <c r="C12" s="168" t="s">
        <v>188</v>
      </c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</row>
    <row r="13" spans="3:49" s="10" customFormat="1" x14ac:dyDescent="0.3">
      <c r="C13" s="47"/>
      <c r="D13"/>
    </row>
    <row r="14" spans="3:49" s="10" customFormat="1" ht="20.399999999999999" x14ac:dyDescent="0.35">
      <c r="C14" s="165" t="s">
        <v>95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</row>
    <row r="15" spans="3:49" s="10" customFormat="1" ht="12.75" customHeight="1" x14ac:dyDescent="0.3">
      <c r="C15" s="48"/>
    </row>
    <row r="16" spans="3:49" ht="16.2" thickBot="1" x14ac:dyDescent="0.35"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3:17" ht="51.75" customHeight="1" thickTop="1" thickBot="1" x14ac:dyDescent="0.35">
      <c r="C17" s="110" t="s">
        <v>96</v>
      </c>
      <c r="D17" s="110" t="s">
        <v>128</v>
      </c>
      <c r="E17" s="110" t="s">
        <v>129</v>
      </c>
      <c r="F17" s="110" t="s">
        <v>130</v>
      </c>
      <c r="G17" s="111" t="s">
        <v>131</v>
      </c>
      <c r="H17" s="111" t="s">
        <v>132</v>
      </c>
      <c r="I17" s="110" t="s">
        <v>133</v>
      </c>
      <c r="J17" s="112" t="s">
        <v>134</v>
      </c>
      <c r="K17" s="111" t="s">
        <v>135</v>
      </c>
      <c r="L17" s="110" t="s">
        <v>136</v>
      </c>
      <c r="M17" s="113" t="s">
        <v>137</v>
      </c>
      <c r="N17" s="111" t="s">
        <v>138</v>
      </c>
      <c r="O17" s="111" t="s">
        <v>139</v>
      </c>
      <c r="P17" s="111" t="s">
        <v>140</v>
      </c>
      <c r="Q17" s="111" t="s">
        <v>21</v>
      </c>
    </row>
    <row r="18" spans="3:17" ht="16.8" thickTop="1" thickBot="1" x14ac:dyDescent="0.35">
      <c r="C18" s="101" t="s">
        <v>74</v>
      </c>
      <c r="D18" s="101">
        <v>76</v>
      </c>
      <c r="E18" s="101">
        <v>76</v>
      </c>
      <c r="F18" s="101">
        <v>380</v>
      </c>
      <c r="G18" s="101">
        <v>100</v>
      </c>
      <c r="H18" s="101">
        <v>19</v>
      </c>
      <c r="I18" s="101">
        <v>0</v>
      </c>
      <c r="J18" s="101">
        <v>11</v>
      </c>
      <c r="K18" s="101">
        <v>369</v>
      </c>
      <c r="L18" s="107">
        <v>97.10526315789474</v>
      </c>
      <c r="M18" s="101">
        <v>97.10526315789474</v>
      </c>
      <c r="N18" s="108">
        <v>2</v>
      </c>
      <c r="O18" s="108">
        <v>0</v>
      </c>
      <c r="P18" s="108">
        <v>100</v>
      </c>
      <c r="Q18" s="108" t="s">
        <v>183</v>
      </c>
    </row>
    <row r="19" spans="3:17" ht="16.8" thickTop="1" thickBot="1" x14ac:dyDescent="0.35">
      <c r="C19" s="101" t="s">
        <v>75</v>
      </c>
      <c r="D19" s="101">
        <v>16</v>
      </c>
      <c r="E19" s="101">
        <v>16</v>
      </c>
      <c r="F19" s="101">
        <v>80</v>
      </c>
      <c r="G19" s="101">
        <v>100</v>
      </c>
      <c r="H19" s="101">
        <v>5</v>
      </c>
      <c r="I19" s="101">
        <v>3</v>
      </c>
      <c r="J19" s="101">
        <v>4</v>
      </c>
      <c r="K19" s="101">
        <v>76</v>
      </c>
      <c r="L19" s="107">
        <v>95</v>
      </c>
      <c r="M19" s="101">
        <v>95</v>
      </c>
      <c r="N19" s="108">
        <v>0</v>
      </c>
      <c r="O19" s="108">
        <v>3</v>
      </c>
      <c r="P19" s="108">
        <v>93.7</v>
      </c>
      <c r="Q19" s="108" t="s">
        <v>183</v>
      </c>
    </row>
    <row r="20" spans="3:17" ht="16.8" thickTop="1" thickBot="1" x14ac:dyDescent="0.35">
      <c r="C20" s="101" t="s">
        <v>97</v>
      </c>
      <c r="D20" s="101">
        <v>16</v>
      </c>
      <c r="E20" s="101">
        <v>16</v>
      </c>
      <c r="F20" s="101">
        <v>80</v>
      </c>
      <c r="G20" s="101">
        <v>100</v>
      </c>
      <c r="H20" s="101">
        <v>2</v>
      </c>
      <c r="I20" s="101">
        <v>2</v>
      </c>
      <c r="J20" s="101">
        <v>1</v>
      </c>
      <c r="K20" s="101">
        <v>79</v>
      </c>
      <c r="L20" s="107">
        <v>98.75</v>
      </c>
      <c r="M20" s="101">
        <v>98.75</v>
      </c>
      <c r="N20" s="108">
        <v>0</v>
      </c>
      <c r="O20" s="108">
        <v>1</v>
      </c>
      <c r="P20" s="108">
        <v>100</v>
      </c>
      <c r="Q20" s="108" t="s">
        <v>183</v>
      </c>
    </row>
    <row r="21" spans="3:17" ht="16.8" thickTop="1" thickBot="1" x14ac:dyDescent="0.35">
      <c r="C21" s="101" t="s">
        <v>98</v>
      </c>
      <c r="D21" s="101">
        <v>16</v>
      </c>
      <c r="E21" s="101">
        <v>16</v>
      </c>
      <c r="F21" s="101">
        <v>80</v>
      </c>
      <c r="G21" s="101">
        <v>100</v>
      </c>
      <c r="H21" s="101">
        <v>18</v>
      </c>
      <c r="I21" s="101">
        <v>18</v>
      </c>
      <c r="J21" s="101">
        <v>6</v>
      </c>
      <c r="K21" s="101">
        <v>74</v>
      </c>
      <c r="L21" s="107">
        <v>92.5</v>
      </c>
      <c r="M21" s="101">
        <v>92.5</v>
      </c>
      <c r="N21" s="108">
        <v>0</v>
      </c>
      <c r="O21" s="108">
        <v>6</v>
      </c>
      <c r="P21" s="108">
        <v>100</v>
      </c>
      <c r="Q21" s="108" t="s">
        <v>183</v>
      </c>
    </row>
    <row r="22" spans="3:17" ht="16.8" thickTop="1" thickBot="1" x14ac:dyDescent="0.35">
      <c r="C22" s="101" t="s">
        <v>180</v>
      </c>
      <c r="D22" s="101">
        <v>4</v>
      </c>
      <c r="E22" s="101">
        <v>2</v>
      </c>
      <c r="F22" s="101">
        <v>10</v>
      </c>
      <c r="G22" s="101">
        <v>50</v>
      </c>
      <c r="H22" s="101">
        <v>1</v>
      </c>
      <c r="I22" s="101">
        <v>1</v>
      </c>
      <c r="J22" s="101">
        <v>1</v>
      </c>
      <c r="K22" s="101">
        <v>9</v>
      </c>
      <c r="L22" s="107">
        <v>90</v>
      </c>
      <c r="M22" s="101">
        <v>45</v>
      </c>
      <c r="N22" s="108">
        <v>0</v>
      </c>
      <c r="O22" s="108">
        <v>1</v>
      </c>
      <c r="P22" s="108">
        <v>100</v>
      </c>
      <c r="Q22" s="108" t="s">
        <v>183</v>
      </c>
    </row>
    <row r="23" spans="3:17" ht="16.8" thickTop="1" thickBot="1" x14ac:dyDescent="0.35">
      <c r="C23" s="101" t="s">
        <v>181</v>
      </c>
      <c r="D23" s="101">
        <v>4</v>
      </c>
      <c r="E23" s="101">
        <v>2</v>
      </c>
      <c r="F23" s="101">
        <v>10</v>
      </c>
      <c r="G23" s="101">
        <v>50</v>
      </c>
      <c r="H23" s="101">
        <v>0</v>
      </c>
      <c r="I23" s="101">
        <v>0</v>
      </c>
      <c r="J23" s="101">
        <v>0</v>
      </c>
      <c r="K23" s="101">
        <v>10</v>
      </c>
      <c r="L23" s="107">
        <v>100</v>
      </c>
      <c r="M23" s="101">
        <v>50</v>
      </c>
      <c r="N23" s="108">
        <v>0</v>
      </c>
      <c r="O23" s="108">
        <v>0</v>
      </c>
      <c r="P23" s="108">
        <v>100</v>
      </c>
      <c r="Q23" s="108" t="s">
        <v>183</v>
      </c>
    </row>
    <row r="24" spans="3:17" ht="16.8" thickTop="1" thickBot="1" x14ac:dyDescent="0.35">
      <c r="C24" s="101" t="s">
        <v>99</v>
      </c>
      <c r="D24" s="101">
        <v>16</v>
      </c>
      <c r="E24" s="101">
        <v>16</v>
      </c>
      <c r="F24" s="101">
        <v>80</v>
      </c>
      <c r="G24" s="101">
        <v>100</v>
      </c>
      <c r="H24" s="101">
        <v>1</v>
      </c>
      <c r="I24" s="101">
        <v>0</v>
      </c>
      <c r="J24" s="101">
        <v>1</v>
      </c>
      <c r="K24" s="101">
        <v>79</v>
      </c>
      <c r="L24" s="107">
        <v>98.75</v>
      </c>
      <c r="M24" s="101">
        <v>98.75</v>
      </c>
      <c r="N24" s="108">
        <v>0</v>
      </c>
      <c r="O24" s="108">
        <v>0</v>
      </c>
      <c r="P24" s="108">
        <v>75</v>
      </c>
      <c r="Q24" s="108" t="s">
        <v>183</v>
      </c>
    </row>
    <row r="25" spans="3:17" ht="16.8" thickTop="1" thickBot="1" x14ac:dyDescent="0.35">
      <c r="C25" s="101" t="s">
        <v>76</v>
      </c>
      <c r="D25" s="101">
        <v>8</v>
      </c>
      <c r="E25" s="101">
        <v>7</v>
      </c>
      <c r="F25" s="101">
        <v>35</v>
      </c>
      <c r="G25" s="101">
        <v>87.5</v>
      </c>
      <c r="H25" s="101">
        <v>5</v>
      </c>
      <c r="I25" s="101">
        <v>0</v>
      </c>
      <c r="J25" s="101">
        <v>1</v>
      </c>
      <c r="K25" s="101">
        <v>34</v>
      </c>
      <c r="L25" s="107">
        <v>97.142857142857139</v>
      </c>
      <c r="M25" s="101">
        <v>85</v>
      </c>
      <c r="N25" s="108">
        <v>0</v>
      </c>
      <c r="O25" s="108">
        <v>0</v>
      </c>
      <c r="P25" s="108">
        <v>85.7</v>
      </c>
      <c r="Q25" s="108" t="s">
        <v>183</v>
      </c>
    </row>
    <row r="26" spans="3:17" ht="16.8" thickTop="1" thickBot="1" x14ac:dyDescent="0.35">
      <c r="C26" s="101" t="s">
        <v>182</v>
      </c>
      <c r="D26" s="101">
        <v>4</v>
      </c>
      <c r="E26" s="101">
        <v>4</v>
      </c>
      <c r="F26" s="101">
        <v>20</v>
      </c>
      <c r="G26" s="101">
        <v>100</v>
      </c>
      <c r="H26" s="101">
        <v>0</v>
      </c>
      <c r="I26" s="101">
        <v>0</v>
      </c>
      <c r="J26" s="101">
        <v>0</v>
      </c>
      <c r="K26" s="101">
        <v>20</v>
      </c>
      <c r="L26" s="107">
        <v>100</v>
      </c>
      <c r="M26" s="101">
        <v>100</v>
      </c>
      <c r="N26" s="108">
        <v>0</v>
      </c>
      <c r="O26" s="108">
        <v>0</v>
      </c>
      <c r="P26" s="108">
        <v>100</v>
      </c>
      <c r="Q26" s="108" t="s">
        <v>183</v>
      </c>
    </row>
    <row r="27" spans="3:17" ht="16.8" thickTop="1" thickBot="1" x14ac:dyDescent="0.35">
      <c r="C27" s="101" t="s">
        <v>144</v>
      </c>
      <c r="D27" s="101">
        <v>16</v>
      </c>
      <c r="E27" s="101">
        <v>8</v>
      </c>
      <c r="F27" s="101">
        <v>40</v>
      </c>
      <c r="G27" s="101">
        <v>50</v>
      </c>
      <c r="H27" s="101">
        <v>7</v>
      </c>
      <c r="I27" s="101">
        <v>4</v>
      </c>
      <c r="J27" s="101">
        <v>3</v>
      </c>
      <c r="K27" s="101">
        <v>37</v>
      </c>
      <c r="L27" s="107">
        <v>92.5</v>
      </c>
      <c r="M27" s="101">
        <v>46.25</v>
      </c>
      <c r="N27" s="108">
        <v>0</v>
      </c>
      <c r="O27" s="108">
        <v>3</v>
      </c>
      <c r="P27" s="108">
        <v>100</v>
      </c>
      <c r="Q27" s="108" t="s">
        <v>183</v>
      </c>
    </row>
    <row r="28" spans="3:17" ht="16.8" thickTop="1" thickBot="1" x14ac:dyDescent="0.35">
      <c r="C28" s="101" t="s">
        <v>77</v>
      </c>
      <c r="D28" s="101">
        <v>8</v>
      </c>
      <c r="E28" s="101">
        <v>4</v>
      </c>
      <c r="F28" s="101">
        <v>20</v>
      </c>
      <c r="G28" s="101">
        <v>50</v>
      </c>
      <c r="H28" s="101">
        <v>0</v>
      </c>
      <c r="I28" s="101">
        <v>0</v>
      </c>
      <c r="J28" s="101">
        <v>0</v>
      </c>
      <c r="K28" s="101">
        <v>20</v>
      </c>
      <c r="L28" s="107">
        <v>100</v>
      </c>
      <c r="M28" s="101">
        <v>50</v>
      </c>
      <c r="N28" s="108">
        <v>0</v>
      </c>
      <c r="O28" s="108">
        <v>0</v>
      </c>
      <c r="P28" s="108">
        <v>100</v>
      </c>
      <c r="Q28" s="108" t="s">
        <v>183</v>
      </c>
    </row>
    <row r="29" spans="3:17" ht="16.8" thickTop="1" thickBot="1" x14ac:dyDescent="0.35">
      <c r="C29" s="101" t="s">
        <v>120</v>
      </c>
      <c r="D29" s="101">
        <v>20</v>
      </c>
      <c r="E29" s="101">
        <v>20</v>
      </c>
      <c r="F29" s="101">
        <v>100</v>
      </c>
      <c r="G29" s="101">
        <v>100</v>
      </c>
      <c r="H29" s="101">
        <v>0</v>
      </c>
      <c r="I29" s="101">
        <v>0</v>
      </c>
      <c r="J29" s="101">
        <v>0</v>
      </c>
      <c r="K29" s="101">
        <v>100</v>
      </c>
      <c r="L29" s="107">
        <v>100</v>
      </c>
      <c r="M29" s="101">
        <v>100</v>
      </c>
      <c r="N29" s="108">
        <v>0</v>
      </c>
      <c r="O29" s="108">
        <v>0</v>
      </c>
      <c r="P29" s="108">
        <v>100</v>
      </c>
      <c r="Q29" s="108" t="s">
        <v>183</v>
      </c>
    </row>
    <row r="30" spans="3:17" ht="16.8" thickTop="1" thickBot="1" x14ac:dyDescent="0.35">
      <c r="C30" s="101" t="s">
        <v>100</v>
      </c>
      <c r="D30" s="101">
        <v>20</v>
      </c>
      <c r="E30" s="101">
        <v>20</v>
      </c>
      <c r="F30" s="101">
        <v>100</v>
      </c>
      <c r="G30" s="101">
        <v>100</v>
      </c>
      <c r="H30" s="101">
        <v>15</v>
      </c>
      <c r="I30" s="101">
        <v>4</v>
      </c>
      <c r="J30" s="101">
        <v>8</v>
      </c>
      <c r="K30" s="101">
        <v>92</v>
      </c>
      <c r="L30" s="107">
        <v>92</v>
      </c>
      <c r="M30" s="101">
        <v>92</v>
      </c>
      <c r="N30" s="108">
        <v>1</v>
      </c>
      <c r="O30" s="108">
        <v>3</v>
      </c>
      <c r="P30" s="108">
        <v>100</v>
      </c>
      <c r="Q30" s="108" t="s">
        <v>183</v>
      </c>
    </row>
    <row r="31" spans="3:17" ht="16.8" thickTop="1" thickBot="1" x14ac:dyDescent="0.35">
      <c r="C31" s="101" t="s">
        <v>78</v>
      </c>
      <c r="D31" s="101">
        <v>20</v>
      </c>
      <c r="E31" s="101">
        <v>20</v>
      </c>
      <c r="F31" s="101">
        <v>100</v>
      </c>
      <c r="G31" s="101">
        <v>100</v>
      </c>
      <c r="H31" s="101">
        <v>12</v>
      </c>
      <c r="I31" s="101">
        <v>3</v>
      </c>
      <c r="J31" s="101">
        <v>4</v>
      </c>
      <c r="K31" s="101">
        <v>96</v>
      </c>
      <c r="L31" s="107">
        <v>96</v>
      </c>
      <c r="M31" s="101">
        <v>96</v>
      </c>
      <c r="N31" s="108">
        <v>0</v>
      </c>
      <c r="O31" s="108">
        <v>2</v>
      </c>
      <c r="P31" s="108">
        <v>20</v>
      </c>
      <c r="Q31" s="108" t="s">
        <v>183</v>
      </c>
    </row>
    <row r="32" spans="3:17" ht="16.8" thickTop="1" thickBot="1" x14ac:dyDescent="0.35">
      <c r="C32" s="101" t="s">
        <v>116</v>
      </c>
      <c r="D32" s="101">
        <v>5</v>
      </c>
      <c r="E32" s="101">
        <v>3</v>
      </c>
      <c r="F32" s="101">
        <v>15</v>
      </c>
      <c r="G32" s="101">
        <v>60</v>
      </c>
      <c r="H32" s="101">
        <v>4</v>
      </c>
      <c r="I32" s="101">
        <v>0</v>
      </c>
      <c r="J32" s="101">
        <v>2</v>
      </c>
      <c r="K32" s="101">
        <v>13</v>
      </c>
      <c r="L32" s="107">
        <v>86.666666666666671</v>
      </c>
      <c r="M32" s="101">
        <v>52</v>
      </c>
      <c r="N32" s="108">
        <v>0</v>
      </c>
      <c r="O32" s="108">
        <v>0</v>
      </c>
      <c r="P32" s="108">
        <v>93.3</v>
      </c>
      <c r="Q32" s="108" t="s">
        <v>183</v>
      </c>
    </row>
    <row r="33" spans="3:17" ht="16.8" thickTop="1" thickBot="1" x14ac:dyDescent="0.35">
      <c r="C33" s="101" t="s">
        <v>79</v>
      </c>
      <c r="D33" s="101">
        <v>5</v>
      </c>
      <c r="E33" s="101">
        <v>5</v>
      </c>
      <c r="F33" s="101">
        <v>25</v>
      </c>
      <c r="G33" s="101">
        <v>100</v>
      </c>
      <c r="H33" s="101">
        <v>8</v>
      </c>
      <c r="I33" s="101">
        <v>0</v>
      </c>
      <c r="J33" s="101">
        <v>2</v>
      </c>
      <c r="K33" s="101">
        <v>23</v>
      </c>
      <c r="L33" s="107">
        <v>92</v>
      </c>
      <c r="M33" s="101">
        <v>92</v>
      </c>
      <c r="N33" s="108">
        <v>0</v>
      </c>
      <c r="O33" s="108">
        <v>0</v>
      </c>
      <c r="P33" s="108">
        <v>100</v>
      </c>
      <c r="Q33" s="108" t="s">
        <v>183</v>
      </c>
    </row>
    <row r="34" spans="3:17" ht="16.8" thickTop="1" thickBot="1" x14ac:dyDescent="0.35">
      <c r="C34" s="101" t="s">
        <v>141</v>
      </c>
      <c r="D34" s="101">
        <v>5</v>
      </c>
      <c r="E34" s="101">
        <v>3</v>
      </c>
      <c r="F34" s="101">
        <v>15</v>
      </c>
      <c r="G34" s="101">
        <v>60</v>
      </c>
      <c r="H34" s="101">
        <v>1</v>
      </c>
      <c r="I34" s="101">
        <v>0</v>
      </c>
      <c r="J34" s="101">
        <v>1</v>
      </c>
      <c r="K34" s="101">
        <v>14</v>
      </c>
      <c r="L34" s="107">
        <v>93.333333333333329</v>
      </c>
      <c r="M34" s="101">
        <v>56</v>
      </c>
      <c r="N34" s="108">
        <v>0</v>
      </c>
      <c r="O34" s="108">
        <v>0</v>
      </c>
      <c r="P34" s="108">
        <v>100</v>
      </c>
      <c r="Q34" s="108" t="s">
        <v>183</v>
      </c>
    </row>
    <row r="35" spans="3:17" ht="16.8" thickTop="1" thickBot="1" x14ac:dyDescent="0.35">
      <c r="C35" s="101" t="s">
        <v>80</v>
      </c>
      <c r="D35" s="101">
        <v>8</v>
      </c>
      <c r="E35" s="101">
        <v>4</v>
      </c>
      <c r="F35" s="101">
        <v>20</v>
      </c>
      <c r="G35" s="101">
        <v>50</v>
      </c>
      <c r="H35" s="101">
        <v>0</v>
      </c>
      <c r="I35" s="101">
        <v>0</v>
      </c>
      <c r="J35" s="101">
        <v>0</v>
      </c>
      <c r="K35" s="101">
        <v>20</v>
      </c>
      <c r="L35" s="107">
        <v>100</v>
      </c>
      <c r="M35" s="101">
        <v>50</v>
      </c>
      <c r="N35" s="108">
        <v>0</v>
      </c>
      <c r="O35" s="108">
        <v>0</v>
      </c>
      <c r="P35" s="108">
        <v>100</v>
      </c>
      <c r="Q35" s="108" t="s">
        <v>183</v>
      </c>
    </row>
    <row r="36" spans="3:17" ht="16.8" thickTop="1" thickBot="1" x14ac:dyDescent="0.35">
      <c r="C36" s="101" t="s">
        <v>121</v>
      </c>
      <c r="D36" s="101">
        <v>2</v>
      </c>
      <c r="E36" s="101">
        <v>1</v>
      </c>
      <c r="F36" s="101">
        <v>5</v>
      </c>
      <c r="G36" s="101">
        <v>50</v>
      </c>
      <c r="H36" s="101">
        <v>0</v>
      </c>
      <c r="I36" s="101">
        <v>0</v>
      </c>
      <c r="J36" s="101">
        <v>0</v>
      </c>
      <c r="K36" s="101">
        <v>5</v>
      </c>
      <c r="L36" s="107">
        <v>100</v>
      </c>
      <c r="M36" s="101">
        <v>50</v>
      </c>
      <c r="N36" s="108">
        <v>0</v>
      </c>
      <c r="O36" s="108">
        <v>0</v>
      </c>
      <c r="P36" s="108">
        <v>100</v>
      </c>
      <c r="Q36" s="108" t="s">
        <v>183</v>
      </c>
    </row>
    <row r="37" spans="3:17" ht="16.8" thickTop="1" thickBot="1" x14ac:dyDescent="0.35">
      <c r="C37" s="101" t="s">
        <v>101</v>
      </c>
      <c r="D37" s="101">
        <v>8</v>
      </c>
      <c r="E37" s="101">
        <v>8</v>
      </c>
      <c r="F37" s="101">
        <v>40</v>
      </c>
      <c r="G37" s="101">
        <v>100</v>
      </c>
      <c r="H37" s="101">
        <v>19</v>
      </c>
      <c r="I37" s="101">
        <v>17</v>
      </c>
      <c r="J37" s="101">
        <v>4</v>
      </c>
      <c r="K37" s="101">
        <v>36</v>
      </c>
      <c r="L37" s="107">
        <v>90</v>
      </c>
      <c r="M37" s="101">
        <v>90</v>
      </c>
      <c r="N37" s="108">
        <v>0</v>
      </c>
      <c r="O37" s="108">
        <v>4</v>
      </c>
      <c r="P37" s="108">
        <v>50</v>
      </c>
      <c r="Q37" s="108" t="s">
        <v>183</v>
      </c>
    </row>
    <row r="38" spans="3:17" ht="16.8" thickTop="1" thickBot="1" x14ac:dyDescent="0.35">
      <c r="C38" s="101" t="s">
        <v>145</v>
      </c>
      <c r="D38" s="101">
        <v>4</v>
      </c>
      <c r="E38" s="101">
        <v>4</v>
      </c>
      <c r="F38" s="101">
        <v>20</v>
      </c>
      <c r="G38" s="101">
        <v>100</v>
      </c>
      <c r="H38" s="101">
        <v>1</v>
      </c>
      <c r="I38" s="101">
        <v>1</v>
      </c>
      <c r="J38" s="101">
        <v>1</v>
      </c>
      <c r="K38" s="101">
        <v>19</v>
      </c>
      <c r="L38" s="107">
        <v>95</v>
      </c>
      <c r="M38" s="101">
        <v>95</v>
      </c>
      <c r="N38" s="108">
        <v>0</v>
      </c>
      <c r="O38" s="109">
        <v>1</v>
      </c>
      <c r="P38" s="108">
        <v>100</v>
      </c>
      <c r="Q38" s="108" t="s">
        <v>183</v>
      </c>
    </row>
    <row r="39" spans="3:17" ht="16.8" thickTop="1" thickBot="1" x14ac:dyDescent="0.35">
      <c r="C39" s="101" t="s">
        <v>81</v>
      </c>
      <c r="D39" s="101">
        <v>2</v>
      </c>
      <c r="E39" s="101">
        <v>2</v>
      </c>
      <c r="F39" s="101">
        <v>10</v>
      </c>
      <c r="G39" s="101">
        <v>100</v>
      </c>
      <c r="H39" s="101">
        <v>0</v>
      </c>
      <c r="I39" s="101">
        <v>0</v>
      </c>
      <c r="J39" s="101">
        <v>0</v>
      </c>
      <c r="K39" s="101">
        <v>10</v>
      </c>
      <c r="L39" s="107">
        <v>100</v>
      </c>
      <c r="M39" s="101">
        <v>100</v>
      </c>
      <c r="N39" s="108">
        <v>0</v>
      </c>
      <c r="O39" s="109">
        <v>0</v>
      </c>
      <c r="P39" s="108">
        <v>100</v>
      </c>
      <c r="Q39" s="108" t="s">
        <v>183</v>
      </c>
    </row>
    <row r="40" spans="3:17" ht="16.8" thickTop="1" thickBot="1" x14ac:dyDescent="0.35">
      <c r="C40" s="101" t="s">
        <v>74</v>
      </c>
      <c r="D40" s="101">
        <v>95</v>
      </c>
      <c r="E40" s="101">
        <v>95</v>
      </c>
      <c r="F40" s="101">
        <v>475</v>
      </c>
      <c r="G40" s="101">
        <v>100</v>
      </c>
      <c r="H40" s="101">
        <v>25</v>
      </c>
      <c r="I40" s="101">
        <v>17</v>
      </c>
      <c r="J40" s="101">
        <v>14</v>
      </c>
      <c r="K40" s="101">
        <v>461</v>
      </c>
      <c r="L40" s="107">
        <v>97.05263157894737</v>
      </c>
      <c r="M40" s="101">
        <v>97.05263157894737</v>
      </c>
      <c r="N40" s="108">
        <v>0</v>
      </c>
      <c r="O40" s="109">
        <v>9</v>
      </c>
      <c r="P40" s="108">
        <v>97.8</v>
      </c>
      <c r="Q40" s="108" t="s">
        <v>184</v>
      </c>
    </row>
    <row r="41" spans="3:17" ht="16.8" thickTop="1" thickBot="1" x14ac:dyDescent="0.35">
      <c r="C41" s="101" t="s">
        <v>75</v>
      </c>
      <c r="D41" s="101">
        <v>16</v>
      </c>
      <c r="E41" s="101">
        <v>16</v>
      </c>
      <c r="F41" s="101">
        <v>80</v>
      </c>
      <c r="G41" s="101">
        <v>100</v>
      </c>
      <c r="H41" s="101">
        <v>12</v>
      </c>
      <c r="I41" s="101">
        <v>1</v>
      </c>
      <c r="J41" s="101">
        <v>7</v>
      </c>
      <c r="K41" s="101">
        <v>73</v>
      </c>
      <c r="L41" s="107">
        <v>91.25</v>
      </c>
      <c r="M41" s="101">
        <v>91.25</v>
      </c>
      <c r="N41" s="108">
        <v>1</v>
      </c>
      <c r="O41" s="109">
        <v>1</v>
      </c>
      <c r="P41" s="108">
        <v>87.5</v>
      </c>
      <c r="Q41" s="108" t="s">
        <v>184</v>
      </c>
    </row>
    <row r="42" spans="3:17" ht="16.8" thickTop="1" thickBot="1" x14ac:dyDescent="0.35">
      <c r="C42" s="101" t="s">
        <v>97</v>
      </c>
      <c r="D42" s="101">
        <v>16</v>
      </c>
      <c r="E42" s="101">
        <v>16</v>
      </c>
      <c r="F42" s="101">
        <v>80</v>
      </c>
      <c r="G42" s="101">
        <v>100</v>
      </c>
      <c r="H42" s="101">
        <v>11</v>
      </c>
      <c r="I42" s="101">
        <v>11</v>
      </c>
      <c r="J42" s="101">
        <v>5</v>
      </c>
      <c r="K42" s="101">
        <v>75</v>
      </c>
      <c r="L42" s="107">
        <v>93.75</v>
      </c>
      <c r="M42" s="101">
        <v>93.75</v>
      </c>
      <c r="N42" s="108">
        <v>0</v>
      </c>
      <c r="O42" s="109">
        <v>5</v>
      </c>
      <c r="P42" s="108">
        <v>100</v>
      </c>
      <c r="Q42" s="108" t="s">
        <v>184</v>
      </c>
    </row>
    <row r="43" spans="3:17" ht="16.8" thickTop="1" thickBot="1" x14ac:dyDescent="0.35">
      <c r="C43" s="101" t="s">
        <v>98</v>
      </c>
      <c r="D43" s="101">
        <v>16</v>
      </c>
      <c r="E43" s="101">
        <v>16</v>
      </c>
      <c r="F43" s="101">
        <v>80</v>
      </c>
      <c r="G43" s="101">
        <v>100</v>
      </c>
      <c r="H43" s="101">
        <v>4</v>
      </c>
      <c r="I43" s="101">
        <v>4</v>
      </c>
      <c r="J43" s="101">
        <v>3</v>
      </c>
      <c r="K43" s="101">
        <v>77</v>
      </c>
      <c r="L43" s="107">
        <v>96.25</v>
      </c>
      <c r="M43" s="101">
        <v>96.25</v>
      </c>
      <c r="N43" s="108">
        <v>0</v>
      </c>
      <c r="O43" s="109">
        <v>3</v>
      </c>
      <c r="P43" s="108">
        <v>100</v>
      </c>
      <c r="Q43" s="108" t="s">
        <v>184</v>
      </c>
    </row>
    <row r="44" spans="3:17" ht="16.8" thickTop="1" thickBot="1" x14ac:dyDescent="0.35">
      <c r="C44" s="101" t="s">
        <v>180</v>
      </c>
      <c r="D44" s="101">
        <v>4</v>
      </c>
      <c r="E44" s="101">
        <v>4</v>
      </c>
      <c r="F44" s="101">
        <v>20</v>
      </c>
      <c r="G44" s="101">
        <v>100</v>
      </c>
      <c r="H44" s="101">
        <v>0</v>
      </c>
      <c r="I44" s="101">
        <v>0</v>
      </c>
      <c r="J44" s="101">
        <v>0</v>
      </c>
      <c r="K44" s="101">
        <v>20</v>
      </c>
      <c r="L44" s="107">
        <v>100</v>
      </c>
      <c r="M44" s="101">
        <v>100</v>
      </c>
      <c r="N44" s="108">
        <v>0</v>
      </c>
      <c r="O44" s="109">
        <v>0</v>
      </c>
      <c r="P44" s="108">
        <v>100</v>
      </c>
      <c r="Q44" s="108" t="s">
        <v>184</v>
      </c>
    </row>
    <row r="45" spans="3:17" ht="16.8" thickTop="1" thickBot="1" x14ac:dyDescent="0.35">
      <c r="C45" s="101" t="s">
        <v>181</v>
      </c>
      <c r="D45" s="101">
        <v>4</v>
      </c>
      <c r="E45" s="101">
        <v>4</v>
      </c>
      <c r="F45" s="101">
        <v>20</v>
      </c>
      <c r="G45" s="101">
        <v>100</v>
      </c>
      <c r="H45" s="101">
        <v>1</v>
      </c>
      <c r="I45" s="101">
        <v>1</v>
      </c>
      <c r="J45" s="101">
        <v>1</v>
      </c>
      <c r="K45" s="101">
        <v>19</v>
      </c>
      <c r="L45" s="107">
        <v>95</v>
      </c>
      <c r="M45" s="101">
        <v>95</v>
      </c>
      <c r="N45" s="108">
        <v>0</v>
      </c>
      <c r="O45" s="109">
        <v>1</v>
      </c>
      <c r="P45" s="108">
        <v>100</v>
      </c>
      <c r="Q45" s="108" t="s">
        <v>184</v>
      </c>
    </row>
    <row r="46" spans="3:17" ht="16.8" thickTop="1" thickBot="1" x14ac:dyDescent="0.35">
      <c r="C46" s="101" t="s">
        <v>99</v>
      </c>
      <c r="D46" s="101">
        <v>16</v>
      </c>
      <c r="E46" s="101">
        <v>12</v>
      </c>
      <c r="F46" s="101">
        <v>60</v>
      </c>
      <c r="G46" s="101">
        <v>75</v>
      </c>
      <c r="H46" s="101">
        <v>0</v>
      </c>
      <c r="I46" s="101">
        <v>0</v>
      </c>
      <c r="J46" s="101">
        <v>0</v>
      </c>
      <c r="K46" s="101">
        <v>60</v>
      </c>
      <c r="L46" s="107">
        <v>100</v>
      </c>
      <c r="M46" s="101">
        <v>75</v>
      </c>
      <c r="N46" s="108">
        <v>0</v>
      </c>
      <c r="O46" s="109">
        <v>0</v>
      </c>
      <c r="P46" s="108">
        <v>100</v>
      </c>
      <c r="Q46" s="108" t="s">
        <v>184</v>
      </c>
    </row>
    <row r="47" spans="3:17" ht="16.8" thickTop="1" thickBot="1" x14ac:dyDescent="0.35">
      <c r="C47" s="101" t="s">
        <v>76</v>
      </c>
      <c r="D47" s="101">
        <v>8</v>
      </c>
      <c r="E47" s="101">
        <v>8</v>
      </c>
      <c r="F47" s="101">
        <v>40</v>
      </c>
      <c r="G47" s="101">
        <v>100</v>
      </c>
      <c r="H47" s="101">
        <v>0</v>
      </c>
      <c r="I47" s="101">
        <v>0</v>
      </c>
      <c r="J47" s="101">
        <v>0</v>
      </c>
      <c r="K47" s="101">
        <v>40</v>
      </c>
      <c r="L47" s="107">
        <v>100</v>
      </c>
      <c r="M47" s="101">
        <v>100</v>
      </c>
      <c r="N47" s="108">
        <v>0</v>
      </c>
      <c r="O47" s="109">
        <v>0</v>
      </c>
      <c r="P47" s="108">
        <v>100</v>
      </c>
      <c r="Q47" s="108" t="s">
        <v>184</v>
      </c>
    </row>
    <row r="48" spans="3:17" ht="16.8" thickTop="1" thickBot="1" x14ac:dyDescent="0.35">
      <c r="C48" s="101" t="s">
        <v>182</v>
      </c>
      <c r="D48" s="101">
        <v>4</v>
      </c>
      <c r="E48" s="101">
        <v>4</v>
      </c>
      <c r="F48" s="101">
        <v>20</v>
      </c>
      <c r="G48" s="101">
        <v>100</v>
      </c>
      <c r="H48" s="101">
        <v>0</v>
      </c>
      <c r="I48" s="101">
        <v>0</v>
      </c>
      <c r="J48" s="101">
        <v>0</v>
      </c>
      <c r="K48" s="101">
        <v>20</v>
      </c>
      <c r="L48" s="107">
        <v>100</v>
      </c>
      <c r="M48" s="101">
        <v>100</v>
      </c>
      <c r="N48" s="108">
        <v>0</v>
      </c>
      <c r="O48" s="109">
        <v>0</v>
      </c>
      <c r="P48" s="108">
        <v>100</v>
      </c>
      <c r="Q48" s="108" t="s">
        <v>184</v>
      </c>
    </row>
    <row r="49" spans="3:17" ht="16.8" thickTop="1" thickBot="1" x14ac:dyDescent="0.35">
      <c r="C49" s="101" t="s">
        <v>144</v>
      </c>
      <c r="D49" s="101">
        <v>16</v>
      </c>
      <c r="E49" s="101">
        <v>16</v>
      </c>
      <c r="F49" s="101">
        <v>80</v>
      </c>
      <c r="G49" s="101">
        <v>100</v>
      </c>
      <c r="H49" s="101">
        <v>7</v>
      </c>
      <c r="I49" s="101">
        <v>4</v>
      </c>
      <c r="J49" s="101">
        <v>4</v>
      </c>
      <c r="K49" s="101">
        <v>76</v>
      </c>
      <c r="L49" s="107">
        <v>95</v>
      </c>
      <c r="M49" s="101">
        <v>95</v>
      </c>
      <c r="N49" s="108">
        <v>0</v>
      </c>
      <c r="O49" s="109">
        <v>2</v>
      </c>
      <c r="P49" s="108">
        <v>100</v>
      </c>
      <c r="Q49" s="108" t="s">
        <v>184</v>
      </c>
    </row>
    <row r="50" spans="3:17" ht="16.8" thickTop="1" thickBot="1" x14ac:dyDescent="0.35">
      <c r="C50" s="101" t="s">
        <v>77</v>
      </c>
      <c r="D50" s="101">
        <v>4</v>
      </c>
      <c r="E50" s="101">
        <v>4</v>
      </c>
      <c r="F50" s="101">
        <v>20</v>
      </c>
      <c r="G50" s="101">
        <v>100</v>
      </c>
      <c r="H50" s="101">
        <v>0</v>
      </c>
      <c r="I50" s="101">
        <v>0</v>
      </c>
      <c r="J50" s="101">
        <v>0</v>
      </c>
      <c r="K50" s="101">
        <v>20</v>
      </c>
      <c r="L50" s="107">
        <v>100</v>
      </c>
      <c r="M50" s="101">
        <v>100</v>
      </c>
      <c r="N50" s="108">
        <v>0</v>
      </c>
      <c r="O50" s="109">
        <v>0</v>
      </c>
      <c r="P50" s="108">
        <v>100</v>
      </c>
      <c r="Q50" s="108" t="s">
        <v>184</v>
      </c>
    </row>
    <row r="51" spans="3:17" ht="16.8" thickTop="1" thickBot="1" x14ac:dyDescent="0.35">
      <c r="C51" s="101" t="s">
        <v>120</v>
      </c>
      <c r="D51" s="101">
        <v>16</v>
      </c>
      <c r="E51" s="101">
        <v>16</v>
      </c>
      <c r="F51" s="101">
        <v>80</v>
      </c>
      <c r="G51" s="101">
        <v>100</v>
      </c>
      <c r="H51" s="101">
        <v>0</v>
      </c>
      <c r="I51" s="101">
        <v>0</v>
      </c>
      <c r="J51" s="101">
        <v>0</v>
      </c>
      <c r="K51" s="101">
        <v>80</v>
      </c>
      <c r="L51" s="107">
        <v>100</v>
      </c>
      <c r="M51" s="101">
        <v>100</v>
      </c>
      <c r="N51" s="108">
        <v>0</v>
      </c>
      <c r="O51" s="109">
        <v>0</v>
      </c>
      <c r="P51" s="108">
        <v>100</v>
      </c>
      <c r="Q51" s="108" t="s">
        <v>184</v>
      </c>
    </row>
    <row r="52" spans="3:17" ht="16.8" thickTop="1" thickBot="1" x14ac:dyDescent="0.35">
      <c r="C52" s="101" t="s">
        <v>100</v>
      </c>
      <c r="D52" s="101">
        <v>16</v>
      </c>
      <c r="E52" s="101">
        <v>16</v>
      </c>
      <c r="F52" s="101">
        <v>80</v>
      </c>
      <c r="G52" s="101">
        <v>100</v>
      </c>
      <c r="H52" s="101">
        <v>22</v>
      </c>
      <c r="I52" s="101">
        <v>1</v>
      </c>
      <c r="J52" s="101">
        <v>9</v>
      </c>
      <c r="K52" s="101">
        <v>71</v>
      </c>
      <c r="L52" s="107">
        <v>88.75</v>
      </c>
      <c r="M52" s="101">
        <v>88.75</v>
      </c>
      <c r="N52" s="108">
        <v>0</v>
      </c>
      <c r="O52" s="109">
        <v>1</v>
      </c>
      <c r="P52" s="108">
        <v>100</v>
      </c>
      <c r="Q52" s="108" t="s">
        <v>184</v>
      </c>
    </row>
    <row r="53" spans="3:17" ht="16.8" thickTop="1" thickBot="1" x14ac:dyDescent="0.35">
      <c r="C53" s="101" t="s">
        <v>78</v>
      </c>
      <c r="D53" s="101">
        <v>16</v>
      </c>
      <c r="E53" s="101">
        <v>16</v>
      </c>
      <c r="F53" s="101">
        <v>80</v>
      </c>
      <c r="G53" s="101">
        <v>100</v>
      </c>
      <c r="H53" s="101">
        <v>27</v>
      </c>
      <c r="I53" s="101">
        <v>21</v>
      </c>
      <c r="J53" s="101">
        <v>9</v>
      </c>
      <c r="K53" s="101">
        <v>71</v>
      </c>
      <c r="L53" s="107">
        <v>88.75</v>
      </c>
      <c r="M53" s="101">
        <v>88.75</v>
      </c>
      <c r="N53" s="108">
        <v>1</v>
      </c>
      <c r="O53" s="109">
        <v>6</v>
      </c>
      <c r="P53" s="108">
        <v>25</v>
      </c>
      <c r="Q53" s="108" t="s">
        <v>184</v>
      </c>
    </row>
    <row r="54" spans="3:17" ht="16.8" thickTop="1" thickBot="1" x14ac:dyDescent="0.35">
      <c r="C54" s="101" t="s">
        <v>116</v>
      </c>
      <c r="D54" s="101">
        <v>4</v>
      </c>
      <c r="E54" s="101">
        <v>3</v>
      </c>
      <c r="F54" s="101">
        <v>15</v>
      </c>
      <c r="G54" s="101">
        <v>75</v>
      </c>
      <c r="H54" s="101">
        <v>6</v>
      </c>
      <c r="I54" s="101">
        <v>4</v>
      </c>
      <c r="J54" s="101">
        <v>2</v>
      </c>
      <c r="K54" s="101">
        <v>13</v>
      </c>
      <c r="L54" s="107">
        <v>86.666666666666671</v>
      </c>
      <c r="M54" s="101">
        <v>65</v>
      </c>
      <c r="N54" s="108">
        <v>0</v>
      </c>
      <c r="O54" s="109">
        <v>1</v>
      </c>
      <c r="P54" s="108">
        <v>66.599999999999994</v>
      </c>
      <c r="Q54" s="108" t="s">
        <v>184</v>
      </c>
    </row>
    <row r="55" spans="3:17" ht="16.8" thickTop="1" thickBot="1" x14ac:dyDescent="0.35">
      <c r="C55" s="101" t="s">
        <v>79</v>
      </c>
      <c r="D55" s="101">
        <v>4</v>
      </c>
      <c r="E55" s="101">
        <v>4</v>
      </c>
      <c r="F55" s="101">
        <v>20</v>
      </c>
      <c r="G55" s="101">
        <v>100</v>
      </c>
      <c r="H55" s="101">
        <v>5</v>
      </c>
      <c r="I55" s="101">
        <v>1</v>
      </c>
      <c r="J55" s="101">
        <v>2</v>
      </c>
      <c r="K55" s="101">
        <v>18</v>
      </c>
      <c r="L55" s="107">
        <v>90</v>
      </c>
      <c r="M55" s="101">
        <v>90</v>
      </c>
      <c r="N55" s="108">
        <v>0</v>
      </c>
      <c r="O55" s="109">
        <v>1</v>
      </c>
      <c r="P55" s="108">
        <v>100</v>
      </c>
      <c r="Q55" s="108" t="s">
        <v>184</v>
      </c>
    </row>
    <row r="56" spans="3:17" ht="16.8" thickTop="1" thickBot="1" x14ac:dyDescent="0.35">
      <c r="C56" s="101" t="s">
        <v>141</v>
      </c>
      <c r="D56" s="101">
        <v>4</v>
      </c>
      <c r="E56" s="101">
        <v>4</v>
      </c>
      <c r="F56" s="101">
        <v>20</v>
      </c>
      <c r="G56" s="101">
        <v>100</v>
      </c>
      <c r="H56" s="101">
        <v>7</v>
      </c>
      <c r="I56" s="101">
        <v>0</v>
      </c>
      <c r="J56" s="101">
        <v>3</v>
      </c>
      <c r="K56" s="101">
        <v>17</v>
      </c>
      <c r="L56" s="107">
        <v>85</v>
      </c>
      <c r="M56" s="101">
        <v>85</v>
      </c>
      <c r="N56" s="108">
        <v>0</v>
      </c>
      <c r="O56" s="109">
        <v>0</v>
      </c>
      <c r="P56" s="108">
        <v>100</v>
      </c>
      <c r="Q56" s="108" t="s">
        <v>184</v>
      </c>
    </row>
    <row r="57" spans="3:17" ht="16.8" thickTop="1" thickBot="1" x14ac:dyDescent="0.35">
      <c r="C57" s="101" t="s">
        <v>80</v>
      </c>
      <c r="D57" s="101">
        <v>8</v>
      </c>
      <c r="E57" s="101">
        <v>8</v>
      </c>
      <c r="F57" s="101">
        <v>40</v>
      </c>
      <c r="G57" s="101">
        <v>100</v>
      </c>
      <c r="H57" s="101">
        <v>3</v>
      </c>
      <c r="I57" s="101">
        <v>29</v>
      </c>
      <c r="J57" s="101">
        <v>8</v>
      </c>
      <c r="K57" s="101">
        <v>32</v>
      </c>
      <c r="L57" s="107">
        <v>80</v>
      </c>
      <c r="M57" s="101">
        <v>80</v>
      </c>
      <c r="N57" s="108">
        <v>0</v>
      </c>
      <c r="O57" s="109">
        <v>8</v>
      </c>
      <c r="P57" s="108">
        <v>100</v>
      </c>
      <c r="Q57" s="108" t="s">
        <v>184</v>
      </c>
    </row>
    <row r="58" spans="3:17" ht="16.8" thickTop="1" thickBot="1" x14ac:dyDescent="0.35">
      <c r="C58" s="101" t="s">
        <v>121</v>
      </c>
      <c r="D58" s="101">
        <v>2</v>
      </c>
      <c r="E58" s="101">
        <v>2</v>
      </c>
      <c r="F58" s="101">
        <v>10</v>
      </c>
      <c r="G58" s="101">
        <v>100</v>
      </c>
      <c r="H58" s="101">
        <v>6</v>
      </c>
      <c r="I58" s="101">
        <v>2</v>
      </c>
      <c r="J58" s="101">
        <v>2</v>
      </c>
      <c r="K58" s="101">
        <v>8</v>
      </c>
      <c r="L58" s="107">
        <v>80</v>
      </c>
      <c r="M58" s="101">
        <v>80</v>
      </c>
      <c r="N58" s="108">
        <v>0</v>
      </c>
      <c r="O58" s="109">
        <v>2</v>
      </c>
      <c r="P58" s="108">
        <v>100</v>
      </c>
      <c r="Q58" s="108" t="s">
        <v>184</v>
      </c>
    </row>
    <row r="59" spans="3:17" ht="16.8" thickTop="1" thickBot="1" x14ac:dyDescent="0.35">
      <c r="C59" s="101" t="s">
        <v>101</v>
      </c>
      <c r="D59" s="101">
        <v>8</v>
      </c>
      <c r="E59" s="101">
        <v>8</v>
      </c>
      <c r="F59" s="101">
        <v>40</v>
      </c>
      <c r="G59" s="101">
        <v>100</v>
      </c>
      <c r="H59" s="101">
        <v>0</v>
      </c>
      <c r="I59" s="101">
        <v>0</v>
      </c>
      <c r="J59" s="101">
        <v>0</v>
      </c>
      <c r="K59" s="101">
        <v>40</v>
      </c>
      <c r="L59" s="107">
        <v>100</v>
      </c>
      <c r="M59" s="101">
        <v>100</v>
      </c>
      <c r="N59" s="108">
        <v>0</v>
      </c>
      <c r="O59" s="109">
        <v>0</v>
      </c>
      <c r="P59" s="108">
        <v>100</v>
      </c>
      <c r="Q59" s="108" t="s">
        <v>184</v>
      </c>
    </row>
    <row r="60" spans="3:17" ht="16.8" thickTop="1" thickBot="1" x14ac:dyDescent="0.35">
      <c r="C60" s="101" t="s">
        <v>145</v>
      </c>
      <c r="D60" s="101">
        <v>4</v>
      </c>
      <c r="E60" s="101">
        <v>4</v>
      </c>
      <c r="F60" s="101">
        <v>20</v>
      </c>
      <c r="G60" s="101">
        <v>100</v>
      </c>
      <c r="H60" s="101">
        <v>3</v>
      </c>
      <c r="I60" s="101">
        <v>2</v>
      </c>
      <c r="J60" s="101">
        <v>1</v>
      </c>
      <c r="K60" s="101">
        <v>19</v>
      </c>
      <c r="L60" s="107">
        <v>95</v>
      </c>
      <c r="M60" s="101">
        <v>95</v>
      </c>
      <c r="N60" s="108">
        <v>0</v>
      </c>
      <c r="O60" s="109">
        <v>1</v>
      </c>
      <c r="P60" s="108">
        <v>100</v>
      </c>
      <c r="Q60" s="108" t="s">
        <v>184</v>
      </c>
    </row>
    <row r="61" spans="3:17" ht="16.8" thickTop="1" thickBot="1" x14ac:dyDescent="0.35">
      <c r="C61" s="101" t="s">
        <v>81</v>
      </c>
      <c r="D61" s="101">
        <v>2</v>
      </c>
      <c r="E61" s="101">
        <v>2</v>
      </c>
      <c r="F61" s="101">
        <v>10</v>
      </c>
      <c r="G61" s="101">
        <v>100</v>
      </c>
      <c r="H61" s="101">
        <v>2</v>
      </c>
      <c r="I61" s="101">
        <v>1</v>
      </c>
      <c r="J61" s="101">
        <v>1</v>
      </c>
      <c r="K61" s="101">
        <v>9</v>
      </c>
      <c r="L61" s="107">
        <v>90</v>
      </c>
      <c r="M61" s="101">
        <v>90</v>
      </c>
      <c r="N61" s="108">
        <v>0</v>
      </c>
      <c r="O61" s="109">
        <v>1</v>
      </c>
      <c r="P61" s="108">
        <v>100</v>
      </c>
      <c r="Q61" s="108" t="s">
        <v>184</v>
      </c>
    </row>
    <row r="62" spans="3:17" ht="16.8" thickTop="1" thickBot="1" x14ac:dyDescent="0.35">
      <c r="C62" s="101" t="s">
        <v>74</v>
      </c>
      <c r="D62" s="101">
        <v>76</v>
      </c>
      <c r="E62" s="101">
        <v>76</v>
      </c>
      <c r="F62" s="101">
        <v>380</v>
      </c>
      <c r="G62" s="101">
        <v>100</v>
      </c>
      <c r="H62" s="101">
        <v>73</v>
      </c>
      <c r="I62" s="101">
        <v>29</v>
      </c>
      <c r="J62" s="101">
        <v>28</v>
      </c>
      <c r="K62" s="101">
        <v>352</v>
      </c>
      <c r="L62" s="107">
        <v>92.631578947368425</v>
      </c>
      <c r="M62" s="101">
        <v>92.631578947368411</v>
      </c>
      <c r="N62" s="108">
        <v>3</v>
      </c>
      <c r="O62" s="109">
        <v>11</v>
      </c>
      <c r="P62" s="108">
        <v>100</v>
      </c>
      <c r="Q62" s="108" t="s">
        <v>185</v>
      </c>
    </row>
    <row r="63" spans="3:17" ht="16.8" thickTop="1" thickBot="1" x14ac:dyDescent="0.35">
      <c r="C63" s="101" t="s">
        <v>75</v>
      </c>
      <c r="D63" s="101">
        <v>16</v>
      </c>
      <c r="E63" s="101">
        <v>16</v>
      </c>
      <c r="F63" s="101">
        <v>80</v>
      </c>
      <c r="G63" s="101">
        <v>100</v>
      </c>
      <c r="H63" s="101">
        <v>22</v>
      </c>
      <c r="I63" s="101">
        <v>2</v>
      </c>
      <c r="J63" s="101">
        <v>10</v>
      </c>
      <c r="K63" s="101">
        <v>70</v>
      </c>
      <c r="L63" s="107">
        <v>87.5</v>
      </c>
      <c r="M63" s="101">
        <v>87.5</v>
      </c>
      <c r="N63" s="108">
        <v>0</v>
      </c>
      <c r="O63" s="109">
        <v>5</v>
      </c>
      <c r="P63" s="108">
        <v>100</v>
      </c>
      <c r="Q63" s="108" t="s">
        <v>185</v>
      </c>
    </row>
    <row r="64" spans="3:17" ht="16.8" thickTop="1" thickBot="1" x14ac:dyDescent="0.35">
      <c r="C64" s="101" t="s">
        <v>97</v>
      </c>
      <c r="D64" s="101">
        <v>16</v>
      </c>
      <c r="E64" s="101">
        <v>16</v>
      </c>
      <c r="F64" s="101">
        <v>80</v>
      </c>
      <c r="G64" s="101">
        <v>100</v>
      </c>
      <c r="H64" s="101">
        <v>13</v>
      </c>
      <c r="I64" s="101">
        <v>13</v>
      </c>
      <c r="J64" s="101">
        <v>5</v>
      </c>
      <c r="K64" s="101">
        <v>75</v>
      </c>
      <c r="L64" s="107">
        <v>93.75</v>
      </c>
      <c r="M64" s="101">
        <v>93.75</v>
      </c>
      <c r="N64" s="108">
        <v>0</v>
      </c>
      <c r="O64" s="109">
        <v>5</v>
      </c>
      <c r="P64" s="108">
        <v>100</v>
      </c>
      <c r="Q64" s="108" t="s">
        <v>185</v>
      </c>
    </row>
    <row r="65" spans="3:17" ht="16.8" thickTop="1" thickBot="1" x14ac:dyDescent="0.35">
      <c r="C65" s="101" t="s">
        <v>98</v>
      </c>
      <c r="D65" s="101">
        <v>16</v>
      </c>
      <c r="E65" s="101">
        <v>16</v>
      </c>
      <c r="F65" s="101">
        <v>80</v>
      </c>
      <c r="G65" s="101">
        <v>100</v>
      </c>
      <c r="H65" s="101">
        <v>24</v>
      </c>
      <c r="I65" s="101">
        <v>24</v>
      </c>
      <c r="J65" s="101">
        <v>8</v>
      </c>
      <c r="K65" s="101">
        <v>72</v>
      </c>
      <c r="L65" s="107">
        <v>90</v>
      </c>
      <c r="M65" s="101">
        <v>90</v>
      </c>
      <c r="N65" s="108">
        <v>0</v>
      </c>
      <c r="O65" s="109">
        <v>8</v>
      </c>
      <c r="P65" s="108">
        <v>100</v>
      </c>
      <c r="Q65" s="108" t="s">
        <v>185</v>
      </c>
    </row>
    <row r="66" spans="3:17" ht="16.8" thickTop="1" thickBot="1" x14ac:dyDescent="0.35">
      <c r="C66" s="101" t="s">
        <v>180</v>
      </c>
      <c r="D66" s="101">
        <v>4</v>
      </c>
      <c r="E66" s="101">
        <v>3</v>
      </c>
      <c r="F66" s="101">
        <v>15</v>
      </c>
      <c r="G66" s="101">
        <v>75</v>
      </c>
      <c r="H66" s="101">
        <v>0</v>
      </c>
      <c r="I66" s="101">
        <v>0</v>
      </c>
      <c r="J66" s="101">
        <v>0</v>
      </c>
      <c r="K66" s="101">
        <v>15</v>
      </c>
      <c r="L66" s="107">
        <v>100</v>
      </c>
      <c r="M66" s="101">
        <v>75</v>
      </c>
      <c r="N66" s="108">
        <v>0</v>
      </c>
      <c r="O66" s="109">
        <v>0</v>
      </c>
      <c r="P66" s="108">
        <v>100</v>
      </c>
      <c r="Q66" s="108" t="s">
        <v>185</v>
      </c>
    </row>
    <row r="67" spans="3:17" ht="16.8" thickTop="1" thickBot="1" x14ac:dyDescent="0.35">
      <c r="C67" s="101" t="s">
        <v>181</v>
      </c>
      <c r="D67" s="101">
        <v>4</v>
      </c>
      <c r="E67" s="101">
        <v>3</v>
      </c>
      <c r="F67" s="101">
        <v>15</v>
      </c>
      <c r="G67" s="101">
        <v>75</v>
      </c>
      <c r="H67" s="101">
        <v>1</v>
      </c>
      <c r="I67" s="101">
        <v>1</v>
      </c>
      <c r="J67" s="101">
        <v>1</v>
      </c>
      <c r="K67" s="101">
        <v>14</v>
      </c>
      <c r="L67" s="107">
        <v>93.333333333333329</v>
      </c>
      <c r="M67" s="101">
        <v>70</v>
      </c>
      <c r="N67" s="108">
        <v>0</v>
      </c>
      <c r="O67" s="109">
        <v>1</v>
      </c>
      <c r="P67" s="108">
        <v>100</v>
      </c>
      <c r="Q67" s="108" t="s">
        <v>185</v>
      </c>
    </row>
    <row r="68" spans="3:17" ht="16.8" thickTop="1" thickBot="1" x14ac:dyDescent="0.35">
      <c r="C68" s="101" t="s">
        <v>99</v>
      </c>
      <c r="D68" s="101">
        <v>16</v>
      </c>
      <c r="E68" s="101">
        <v>16</v>
      </c>
      <c r="F68" s="101">
        <v>80</v>
      </c>
      <c r="G68" s="101">
        <v>100</v>
      </c>
      <c r="H68" s="101">
        <v>27</v>
      </c>
      <c r="I68" s="101">
        <v>20</v>
      </c>
      <c r="J68" s="101">
        <v>7</v>
      </c>
      <c r="K68" s="101">
        <v>73</v>
      </c>
      <c r="L68" s="107">
        <v>91.25</v>
      </c>
      <c r="M68" s="101">
        <v>91.25</v>
      </c>
      <c r="N68" s="108">
        <v>0</v>
      </c>
      <c r="O68" s="109">
        <v>4</v>
      </c>
      <c r="P68" s="108">
        <v>75</v>
      </c>
      <c r="Q68" s="108" t="s">
        <v>185</v>
      </c>
    </row>
    <row r="69" spans="3:17" ht="16.8" thickTop="1" thickBot="1" x14ac:dyDescent="0.35">
      <c r="C69" s="101" t="s">
        <v>76</v>
      </c>
      <c r="D69" s="101">
        <v>4</v>
      </c>
      <c r="E69" s="101">
        <v>2</v>
      </c>
      <c r="F69" s="101">
        <v>10</v>
      </c>
      <c r="G69" s="101">
        <v>50</v>
      </c>
      <c r="H69" s="101">
        <v>0</v>
      </c>
      <c r="I69" s="101">
        <v>0</v>
      </c>
      <c r="J69" s="101">
        <v>0</v>
      </c>
      <c r="K69" s="101">
        <v>10</v>
      </c>
      <c r="L69" s="107">
        <v>100</v>
      </c>
      <c r="M69" s="101">
        <v>50</v>
      </c>
      <c r="N69" s="108">
        <v>0</v>
      </c>
      <c r="O69" s="109">
        <v>0</v>
      </c>
      <c r="P69" s="108">
        <v>100</v>
      </c>
      <c r="Q69" s="108" t="s">
        <v>185</v>
      </c>
    </row>
    <row r="70" spans="3:17" ht="16.8" thickTop="1" thickBot="1" x14ac:dyDescent="0.35">
      <c r="C70" s="101" t="s">
        <v>182</v>
      </c>
      <c r="D70" s="101">
        <v>4</v>
      </c>
      <c r="E70" s="101">
        <v>4</v>
      </c>
      <c r="F70" s="101">
        <v>20</v>
      </c>
      <c r="G70" s="101">
        <v>100</v>
      </c>
      <c r="H70" s="101">
        <v>2</v>
      </c>
      <c r="I70" s="101">
        <v>1</v>
      </c>
      <c r="J70" s="101">
        <v>1</v>
      </c>
      <c r="K70" s="101">
        <v>19</v>
      </c>
      <c r="L70" s="107">
        <v>95</v>
      </c>
      <c r="M70" s="101">
        <v>95</v>
      </c>
      <c r="N70" s="108">
        <v>0</v>
      </c>
      <c r="O70" s="109">
        <v>1</v>
      </c>
      <c r="P70" s="108">
        <v>100</v>
      </c>
      <c r="Q70" s="108" t="s">
        <v>185</v>
      </c>
    </row>
    <row r="71" spans="3:17" ht="16.8" thickTop="1" thickBot="1" x14ac:dyDescent="0.35">
      <c r="C71" s="101" t="s">
        <v>144</v>
      </c>
      <c r="D71" s="101">
        <v>16</v>
      </c>
      <c r="E71" s="101">
        <v>12</v>
      </c>
      <c r="F71" s="101">
        <v>60</v>
      </c>
      <c r="G71" s="101">
        <v>75</v>
      </c>
      <c r="H71" s="101">
        <v>16</v>
      </c>
      <c r="I71" s="101">
        <v>12</v>
      </c>
      <c r="J71" s="101">
        <v>6</v>
      </c>
      <c r="K71" s="101">
        <v>54</v>
      </c>
      <c r="L71" s="107">
        <v>90</v>
      </c>
      <c r="M71" s="101">
        <v>67.5</v>
      </c>
      <c r="N71" s="108">
        <v>0</v>
      </c>
      <c r="O71" s="109">
        <v>4</v>
      </c>
      <c r="P71" s="108">
        <v>100</v>
      </c>
      <c r="Q71" s="108" t="s">
        <v>185</v>
      </c>
    </row>
    <row r="72" spans="3:17" ht="16.8" thickTop="1" thickBot="1" x14ac:dyDescent="0.35">
      <c r="C72" s="101" t="s">
        <v>77</v>
      </c>
      <c r="D72" s="101">
        <v>8</v>
      </c>
      <c r="E72" s="101">
        <v>4</v>
      </c>
      <c r="F72" s="101">
        <v>20</v>
      </c>
      <c r="G72" s="101">
        <v>50</v>
      </c>
      <c r="H72" s="101">
        <v>0</v>
      </c>
      <c r="I72" s="101">
        <v>0</v>
      </c>
      <c r="J72" s="101">
        <v>0</v>
      </c>
      <c r="K72" s="101">
        <v>20</v>
      </c>
      <c r="L72" s="107">
        <v>100</v>
      </c>
      <c r="M72" s="101">
        <v>50</v>
      </c>
      <c r="N72" s="108">
        <v>0</v>
      </c>
      <c r="O72" s="109">
        <v>0</v>
      </c>
      <c r="P72" s="108">
        <v>100</v>
      </c>
      <c r="Q72" s="108" t="s">
        <v>185</v>
      </c>
    </row>
    <row r="73" spans="3:17" ht="16.8" thickTop="1" thickBot="1" x14ac:dyDescent="0.35">
      <c r="C73" s="101" t="s">
        <v>200</v>
      </c>
      <c r="D73" s="101">
        <v>2</v>
      </c>
      <c r="E73" s="101">
        <v>1</v>
      </c>
      <c r="F73" s="101">
        <v>5</v>
      </c>
      <c r="G73" s="101">
        <v>50</v>
      </c>
      <c r="H73" s="101">
        <v>0</v>
      </c>
      <c r="I73" s="101">
        <v>0</v>
      </c>
      <c r="J73" s="101">
        <v>0</v>
      </c>
      <c r="K73" s="101">
        <v>5</v>
      </c>
      <c r="L73" s="107">
        <v>100</v>
      </c>
      <c r="M73" s="101">
        <v>50</v>
      </c>
      <c r="N73" s="108">
        <v>0</v>
      </c>
      <c r="O73" s="109">
        <v>0</v>
      </c>
      <c r="P73" s="108">
        <v>100</v>
      </c>
      <c r="Q73" s="108" t="s">
        <v>185</v>
      </c>
    </row>
    <row r="74" spans="3:17" ht="16.8" thickTop="1" thickBot="1" x14ac:dyDescent="0.35">
      <c r="C74" s="101" t="s">
        <v>120</v>
      </c>
      <c r="D74" s="101">
        <v>16</v>
      </c>
      <c r="E74" s="101">
        <v>12</v>
      </c>
      <c r="F74" s="101">
        <v>60</v>
      </c>
      <c r="G74" s="101">
        <v>75</v>
      </c>
      <c r="H74" s="101">
        <v>6</v>
      </c>
      <c r="I74" s="101">
        <v>6</v>
      </c>
      <c r="J74" s="101">
        <v>3</v>
      </c>
      <c r="K74" s="101">
        <v>57</v>
      </c>
      <c r="L74" s="107">
        <v>95</v>
      </c>
      <c r="M74" s="101">
        <v>71.25</v>
      </c>
      <c r="N74" s="108">
        <v>0</v>
      </c>
      <c r="O74" s="109">
        <v>3</v>
      </c>
      <c r="P74" s="108">
        <v>100</v>
      </c>
      <c r="Q74" s="108" t="s">
        <v>185</v>
      </c>
    </row>
    <row r="75" spans="3:17" ht="16.8" thickTop="1" thickBot="1" x14ac:dyDescent="0.35">
      <c r="C75" s="101" t="s">
        <v>100</v>
      </c>
      <c r="D75" s="101">
        <v>16</v>
      </c>
      <c r="E75" s="101">
        <v>16</v>
      </c>
      <c r="F75" s="101">
        <v>80</v>
      </c>
      <c r="G75" s="101">
        <v>100</v>
      </c>
      <c r="H75" s="101">
        <v>36</v>
      </c>
      <c r="I75" s="101">
        <v>10</v>
      </c>
      <c r="J75" s="101">
        <v>12</v>
      </c>
      <c r="K75" s="101">
        <v>68</v>
      </c>
      <c r="L75" s="107">
        <v>85</v>
      </c>
      <c r="M75" s="101">
        <v>85</v>
      </c>
      <c r="N75" s="108">
        <v>0</v>
      </c>
      <c r="O75" s="109">
        <v>3</v>
      </c>
      <c r="P75" s="108">
        <v>100</v>
      </c>
      <c r="Q75" s="108" t="s">
        <v>185</v>
      </c>
    </row>
    <row r="76" spans="3:17" ht="16.8" thickTop="1" thickBot="1" x14ac:dyDescent="0.35">
      <c r="C76" s="101" t="s">
        <v>78</v>
      </c>
      <c r="D76" s="101">
        <v>16</v>
      </c>
      <c r="E76" s="101">
        <v>16</v>
      </c>
      <c r="F76" s="101">
        <v>80</v>
      </c>
      <c r="G76" s="101">
        <v>100</v>
      </c>
      <c r="H76" s="101">
        <v>28</v>
      </c>
      <c r="I76" s="101">
        <v>20</v>
      </c>
      <c r="J76" s="101">
        <v>11</v>
      </c>
      <c r="K76" s="101">
        <v>69</v>
      </c>
      <c r="L76" s="107">
        <v>86.25</v>
      </c>
      <c r="M76" s="101">
        <v>86.25</v>
      </c>
      <c r="N76" s="108">
        <v>0</v>
      </c>
      <c r="O76" s="109">
        <v>8</v>
      </c>
      <c r="P76" s="108">
        <v>37.5</v>
      </c>
      <c r="Q76" s="108" t="s">
        <v>185</v>
      </c>
    </row>
    <row r="77" spans="3:17" ht="16.8" thickTop="1" thickBot="1" x14ac:dyDescent="0.35">
      <c r="C77" s="101" t="s">
        <v>116</v>
      </c>
      <c r="D77" s="101">
        <v>4</v>
      </c>
      <c r="E77" s="101">
        <v>4</v>
      </c>
      <c r="F77" s="101">
        <v>20</v>
      </c>
      <c r="G77" s="101">
        <v>100</v>
      </c>
      <c r="H77" s="101">
        <v>3</v>
      </c>
      <c r="I77" s="101">
        <v>3</v>
      </c>
      <c r="J77" s="101">
        <v>2</v>
      </c>
      <c r="K77" s="101">
        <v>18</v>
      </c>
      <c r="L77" s="107">
        <v>90</v>
      </c>
      <c r="M77" s="101">
        <v>90</v>
      </c>
      <c r="N77" s="108">
        <v>0</v>
      </c>
      <c r="O77" s="109">
        <v>2</v>
      </c>
      <c r="P77" s="108">
        <v>100</v>
      </c>
      <c r="Q77" s="108" t="s">
        <v>185</v>
      </c>
    </row>
    <row r="78" spans="3:17" ht="16.8" thickTop="1" thickBot="1" x14ac:dyDescent="0.35">
      <c r="C78" s="101" t="s">
        <v>79</v>
      </c>
      <c r="D78" s="101">
        <v>4</v>
      </c>
      <c r="E78" s="101">
        <v>4</v>
      </c>
      <c r="F78" s="101">
        <v>20</v>
      </c>
      <c r="G78" s="101">
        <v>100</v>
      </c>
      <c r="H78" s="101">
        <v>12</v>
      </c>
      <c r="I78" s="101">
        <v>6</v>
      </c>
      <c r="J78" s="101">
        <v>4</v>
      </c>
      <c r="K78" s="101">
        <v>16</v>
      </c>
      <c r="L78" s="107">
        <v>80</v>
      </c>
      <c r="M78" s="101">
        <v>80</v>
      </c>
      <c r="N78" s="108">
        <v>0</v>
      </c>
      <c r="O78" s="109">
        <v>2</v>
      </c>
      <c r="P78" s="108">
        <v>100</v>
      </c>
      <c r="Q78" s="108" t="s">
        <v>185</v>
      </c>
    </row>
    <row r="79" spans="3:17" ht="16.8" thickTop="1" thickBot="1" x14ac:dyDescent="0.35">
      <c r="C79" s="101" t="s">
        <v>152</v>
      </c>
      <c r="D79" s="101">
        <v>4</v>
      </c>
      <c r="E79" s="101">
        <v>4</v>
      </c>
      <c r="F79" s="101">
        <v>20</v>
      </c>
      <c r="G79" s="101">
        <v>100</v>
      </c>
      <c r="H79" s="101">
        <v>10</v>
      </c>
      <c r="I79" s="101">
        <v>6</v>
      </c>
      <c r="J79" s="101">
        <v>3</v>
      </c>
      <c r="K79" s="101">
        <v>17</v>
      </c>
      <c r="L79" s="107">
        <v>85</v>
      </c>
      <c r="M79" s="101">
        <v>85</v>
      </c>
      <c r="N79" s="108">
        <v>0</v>
      </c>
      <c r="O79" s="109">
        <v>2</v>
      </c>
      <c r="P79" s="108">
        <v>75</v>
      </c>
      <c r="Q79" s="108" t="s">
        <v>185</v>
      </c>
    </row>
    <row r="80" spans="3:17" ht="16.8" thickTop="1" thickBot="1" x14ac:dyDescent="0.35">
      <c r="C80" s="101" t="s">
        <v>80</v>
      </c>
      <c r="D80" s="101">
        <v>8</v>
      </c>
      <c r="E80" s="101">
        <v>8</v>
      </c>
      <c r="F80" s="101">
        <v>40</v>
      </c>
      <c r="G80" s="101">
        <v>100</v>
      </c>
      <c r="H80" s="101">
        <v>8</v>
      </c>
      <c r="I80" s="101">
        <v>1</v>
      </c>
      <c r="J80" s="101">
        <v>4</v>
      </c>
      <c r="K80" s="101">
        <v>36</v>
      </c>
      <c r="L80" s="107">
        <v>90</v>
      </c>
      <c r="M80" s="101">
        <v>90</v>
      </c>
      <c r="N80" s="108">
        <v>0</v>
      </c>
      <c r="O80" s="109">
        <v>1</v>
      </c>
      <c r="P80" s="108">
        <v>100</v>
      </c>
      <c r="Q80" s="108" t="s">
        <v>185</v>
      </c>
    </row>
    <row r="81" spans="3:17" ht="16.8" thickTop="1" thickBot="1" x14ac:dyDescent="0.35">
      <c r="C81" s="101" t="s">
        <v>121</v>
      </c>
      <c r="D81" s="101">
        <v>2</v>
      </c>
      <c r="E81" s="101">
        <v>2</v>
      </c>
      <c r="F81" s="101">
        <v>10</v>
      </c>
      <c r="G81" s="101">
        <v>100</v>
      </c>
      <c r="H81" s="101">
        <v>2</v>
      </c>
      <c r="I81" s="101">
        <v>1</v>
      </c>
      <c r="J81" s="101">
        <v>1</v>
      </c>
      <c r="K81" s="101">
        <v>9</v>
      </c>
      <c r="L81" s="107">
        <v>90</v>
      </c>
      <c r="M81" s="101">
        <v>90</v>
      </c>
      <c r="N81" s="108">
        <v>0</v>
      </c>
      <c r="O81" s="109">
        <v>1</v>
      </c>
      <c r="P81" s="108">
        <v>100</v>
      </c>
      <c r="Q81" s="108" t="s">
        <v>185</v>
      </c>
    </row>
    <row r="82" spans="3:17" ht="16.8" thickTop="1" thickBot="1" x14ac:dyDescent="0.35">
      <c r="C82" s="101" t="s">
        <v>101</v>
      </c>
      <c r="D82" s="101">
        <v>8</v>
      </c>
      <c r="E82" s="101">
        <v>8</v>
      </c>
      <c r="F82" s="101">
        <v>40</v>
      </c>
      <c r="G82" s="101">
        <v>100</v>
      </c>
      <c r="H82" s="101">
        <v>5</v>
      </c>
      <c r="I82" s="101">
        <v>2</v>
      </c>
      <c r="J82" s="101">
        <v>4</v>
      </c>
      <c r="K82" s="101">
        <v>36</v>
      </c>
      <c r="L82" s="107">
        <v>90</v>
      </c>
      <c r="M82" s="101">
        <v>90</v>
      </c>
      <c r="N82" s="108">
        <v>0</v>
      </c>
      <c r="O82" s="109">
        <v>1</v>
      </c>
      <c r="P82" s="108">
        <v>100</v>
      </c>
      <c r="Q82" s="108" t="s">
        <v>185</v>
      </c>
    </row>
    <row r="83" spans="3:17" ht="16.8" thickTop="1" thickBot="1" x14ac:dyDescent="0.35">
      <c r="C83" s="101" t="s">
        <v>145</v>
      </c>
      <c r="D83" s="101">
        <v>4</v>
      </c>
      <c r="E83" s="101">
        <v>4</v>
      </c>
      <c r="F83" s="101">
        <v>20</v>
      </c>
      <c r="G83" s="101">
        <v>100</v>
      </c>
      <c r="H83" s="101">
        <v>3</v>
      </c>
      <c r="I83" s="101">
        <v>0</v>
      </c>
      <c r="J83" s="101">
        <v>3</v>
      </c>
      <c r="K83" s="101">
        <v>17</v>
      </c>
      <c r="L83" s="107">
        <v>85</v>
      </c>
      <c r="M83" s="101">
        <v>85</v>
      </c>
      <c r="N83" s="108">
        <v>0</v>
      </c>
      <c r="O83" s="109">
        <v>0</v>
      </c>
      <c r="P83" s="108">
        <v>100</v>
      </c>
      <c r="Q83" s="108" t="s">
        <v>185</v>
      </c>
    </row>
    <row r="84" spans="3:17" ht="16.8" thickTop="1" thickBot="1" x14ac:dyDescent="0.35">
      <c r="C84" s="101" t="s">
        <v>81</v>
      </c>
      <c r="D84" s="101">
        <v>2</v>
      </c>
      <c r="E84" s="101">
        <v>2</v>
      </c>
      <c r="F84" s="101">
        <v>10</v>
      </c>
      <c r="G84" s="101">
        <v>100</v>
      </c>
      <c r="H84" s="101">
        <v>5</v>
      </c>
      <c r="I84" s="101">
        <v>2</v>
      </c>
      <c r="J84" s="101">
        <v>1</v>
      </c>
      <c r="K84" s="101">
        <v>9</v>
      </c>
      <c r="L84" s="107">
        <v>90</v>
      </c>
      <c r="M84" s="101">
        <v>90</v>
      </c>
      <c r="N84" s="108">
        <v>0</v>
      </c>
      <c r="O84" s="109">
        <v>1</v>
      </c>
      <c r="P84" s="108">
        <v>100</v>
      </c>
      <c r="Q84" s="108" t="s">
        <v>185</v>
      </c>
    </row>
    <row r="85" spans="3:17" ht="16.8" thickTop="1" thickBot="1" x14ac:dyDescent="0.35">
      <c r="C85" s="39"/>
      <c r="D85" s="40"/>
      <c r="E85" s="40"/>
      <c r="F85" s="40"/>
      <c r="G85" s="40"/>
      <c r="H85" s="42"/>
      <c r="I85" s="40"/>
      <c r="J85" s="40"/>
      <c r="K85" s="40"/>
      <c r="L85" s="40"/>
      <c r="M85" s="40"/>
      <c r="N85" s="41"/>
    </row>
    <row r="86" spans="3:17" ht="16.8" thickTop="1" thickBot="1" x14ac:dyDescent="0.35">
      <c r="C86" s="39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1"/>
    </row>
    <row r="87" spans="3:17" s="5" customFormat="1" ht="16.8" thickTop="1" thickBot="1" x14ac:dyDescent="0.35">
      <c r="C87" s="70"/>
      <c r="D87" s="31"/>
      <c r="E87" s="21"/>
      <c r="F87" s="20"/>
      <c r="G87" s="21"/>
      <c r="H87" s="22"/>
      <c r="I87" s="22"/>
      <c r="J87" s="23"/>
      <c r="K87" s="32" t="s">
        <v>27</v>
      </c>
      <c r="L87" s="32"/>
      <c r="M87" s="23"/>
      <c r="N87" s="72"/>
    </row>
    <row r="88" spans="3:17" s="5" customFormat="1" ht="17.25" customHeight="1" thickTop="1" thickBot="1" x14ac:dyDescent="0.35">
      <c r="C88" s="166" t="s">
        <v>102</v>
      </c>
      <c r="D88" s="167"/>
      <c r="E88" s="21"/>
      <c r="F88" s="20"/>
      <c r="G88" s="21"/>
      <c r="H88" s="22"/>
      <c r="I88" s="22"/>
      <c r="J88" s="23"/>
      <c r="K88" s="32"/>
      <c r="L88" s="32"/>
      <c r="M88" s="23"/>
      <c r="N88" s="72"/>
    </row>
    <row r="89" spans="3:17" s="5" customFormat="1" ht="16.8" thickTop="1" thickBot="1" x14ac:dyDescent="0.35">
      <c r="C89" s="169" t="s">
        <v>103</v>
      </c>
      <c r="D89" s="170"/>
      <c r="E89" s="21"/>
      <c r="F89" s="20"/>
      <c r="G89" s="21"/>
      <c r="H89" s="22"/>
      <c r="I89" s="22"/>
      <c r="J89" s="23"/>
      <c r="K89" s="32"/>
      <c r="L89" s="32"/>
      <c r="M89" s="23"/>
      <c r="N89" s="72"/>
    </row>
    <row r="90" spans="3:17" s="5" customFormat="1" ht="16.8" thickTop="1" thickBot="1" x14ac:dyDescent="0.35">
      <c r="C90" s="71"/>
      <c r="D90" s="33"/>
      <c r="E90" s="21"/>
      <c r="F90" s="20"/>
      <c r="G90" s="21"/>
      <c r="H90" s="22"/>
      <c r="I90" s="22"/>
      <c r="J90" s="23"/>
      <c r="K90" s="32"/>
      <c r="L90" s="32"/>
      <c r="M90" s="23"/>
      <c r="N90" s="72"/>
    </row>
    <row r="91" spans="3:17" s="5" customFormat="1" ht="16.8" thickTop="1" thickBot="1" x14ac:dyDescent="0.35">
      <c r="C91" s="71"/>
      <c r="D91" s="33"/>
      <c r="E91" s="21"/>
      <c r="F91" s="20"/>
      <c r="G91" s="21"/>
      <c r="H91" s="22"/>
      <c r="I91" s="22"/>
      <c r="J91" s="23"/>
      <c r="K91" s="32"/>
      <c r="L91" s="32"/>
      <c r="M91" s="23"/>
      <c r="N91" s="72"/>
    </row>
    <row r="92" spans="3:17" s="5" customFormat="1" ht="16.8" thickTop="1" thickBot="1" x14ac:dyDescent="0.35">
      <c r="C92" s="71"/>
      <c r="D92" s="33"/>
      <c r="E92" s="21"/>
      <c r="F92" s="20"/>
      <c r="G92" s="21"/>
      <c r="H92" s="22"/>
      <c r="I92" s="22"/>
      <c r="J92" s="23"/>
      <c r="K92" s="32"/>
      <c r="L92" s="32"/>
      <c r="M92" s="23"/>
      <c r="N92" s="72"/>
    </row>
    <row r="93" spans="3:17" s="5" customFormat="1" ht="16.8" thickTop="1" thickBot="1" x14ac:dyDescent="0.35">
      <c r="C93" s="71"/>
      <c r="D93" s="33"/>
      <c r="E93" s="21"/>
      <c r="F93" s="20"/>
      <c r="G93" s="21"/>
      <c r="H93" s="22"/>
      <c r="I93" s="22"/>
      <c r="J93" s="23"/>
      <c r="K93" s="32"/>
      <c r="L93" s="32"/>
      <c r="M93" s="23"/>
      <c r="N93" s="72"/>
    </row>
    <row r="94" spans="3:17" s="5" customFormat="1" ht="16.8" thickTop="1" thickBot="1" x14ac:dyDescent="0.35">
      <c r="C94" s="71"/>
      <c r="D94" s="33"/>
      <c r="E94" s="21"/>
      <c r="F94" s="20"/>
      <c r="G94" s="21"/>
      <c r="H94" s="22"/>
      <c r="I94" s="22"/>
      <c r="J94" s="23"/>
      <c r="K94" s="32"/>
      <c r="L94" s="32"/>
      <c r="M94" s="23"/>
      <c r="N94" s="72"/>
    </row>
    <row r="95" spans="3:17" s="5" customFormat="1" ht="16.8" thickTop="1" thickBot="1" x14ac:dyDescent="0.35">
      <c r="C95" s="71"/>
      <c r="D95" s="33"/>
      <c r="E95" s="21"/>
      <c r="F95" s="20"/>
      <c r="G95" s="21"/>
      <c r="H95" s="21" t="s">
        <v>80</v>
      </c>
      <c r="I95" s="22"/>
      <c r="J95" s="23"/>
      <c r="K95" s="32"/>
      <c r="L95" s="32"/>
      <c r="M95" s="23"/>
      <c r="N95" s="72"/>
    </row>
    <row r="96" spans="3:17" s="5" customFormat="1" ht="16.8" thickTop="1" thickBot="1" x14ac:dyDescent="0.35">
      <c r="C96" s="71"/>
      <c r="D96" s="33"/>
      <c r="E96" s="21"/>
      <c r="F96" s="20"/>
      <c r="G96" s="21"/>
      <c r="H96" s="21" t="s">
        <v>101</v>
      </c>
      <c r="I96" s="22"/>
      <c r="J96" s="23"/>
      <c r="K96" s="32"/>
      <c r="L96" s="32"/>
      <c r="M96" s="23"/>
      <c r="N96" s="72"/>
    </row>
    <row r="97" spans="3:14" s="5" customFormat="1" ht="16.8" thickTop="1" thickBot="1" x14ac:dyDescent="0.35">
      <c r="C97" s="71"/>
      <c r="D97" s="33"/>
      <c r="E97" s="21"/>
      <c r="F97" s="20"/>
      <c r="G97" s="21"/>
      <c r="H97" s="21"/>
      <c r="I97" s="22"/>
      <c r="J97" s="23"/>
      <c r="K97" s="32"/>
      <c r="L97" s="32"/>
      <c r="M97" s="23"/>
      <c r="N97" s="72"/>
    </row>
    <row r="98" spans="3:14" s="5" customFormat="1" ht="16.8" thickTop="1" thickBot="1" x14ac:dyDescent="0.35">
      <c r="C98" s="71"/>
      <c r="D98" s="33"/>
      <c r="E98" s="21"/>
      <c r="F98" s="20"/>
      <c r="G98" s="21"/>
      <c r="H98" s="21"/>
      <c r="I98" s="22"/>
      <c r="J98" s="23"/>
      <c r="K98" s="32"/>
      <c r="L98" s="32"/>
      <c r="M98" s="23"/>
      <c r="N98" s="72"/>
    </row>
    <row r="99" spans="3:14" s="5" customFormat="1" ht="16.8" thickTop="1" thickBot="1" x14ac:dyDescent="0.35">
      <c r="C99" s="71"/>
      <c r="D99" s="33"/>
      <c r="E99" s="21"/>
      <c r="F99" s="20"/>
      <c r="G99" s="21"/>
      <c r="H99" s="21"/>
      <c r="I99" s="22"/>
      <c r="J99" s="23"/>
      <c r="K99" s="32"/>
      <c r="L99" s="32"/>
      <c r="M99" s="23"/>
      <c r="N99" s="72"/>
    </row>
    <row r="100" spans="3:14" s="5" customFormat="1" ht="16.8" thickTop="1" thickBot="1" x14ac:dyDescent="0.35">
      <c r="C100" s="71"/>
      <c r="D100" s="33"/>
      <c r="E100" s="21"/>
      <c r="F100" s="20"/>
      <c r="G100" s="21"/>
      <c r="H100" s="21"/>
      <c r="I100" s="22"/>
      <c r="J100" s="23"/>
      <c r="K100" s="32"/>
      <c r="L100" s="32"/>
      <c r="M100" s="23"/>
      <c r="N100" s="72"/>
    </row>
    <row r="101" spans="3:14" s="5" customFormat="1" ht="16.8" thickTop="1" thickBot="1" x14ac:dyDescent="0.35">
      <c r="C101" s="71"/>
      <c r="D101" s="33"/>
      <c r="E101" s="21"/>
      <c r="F101" s="20"/>
      <c r="G101" s="21"/>
      <c r="H101" s="21"/>
      <c r="I101" s="22"/>
      <c r="J101" s="23"/>
      <c r="K101" s="32"/>
      <c r="L101" s="32"/>
      <c r="M101" s="23"/>
      <c r="N101" s="72"/>
    </row>
    <row r="102" spans="3:14" s="5" customFormat="1" ht="16.8" thickTop="1" thickBot="1" x14ac:dyDescent="0.35">
      <c r="C102" s="71"/>
      <c r="D102" s="33"/>
      <c r="E102" s="21"/>
      <c r="F102" s="20"/>
      <c r="G102" s="21"/>
      <c r="H102" s="21"/>
      <c r="I102" s="22"/>
      <c r="J102" s="23"/>
      <c r="K102" s="32"/>
      <c r="L102" s="32"/>
      <c r="M102" s="23"/>
      <c r="N102" s="72"/>
    </row>
    <row r="103" spans="3:14" s="5" customFormat="1" ht="16.8" thickTop="1" thickBot="1" x14ac:dyDescent="0.35">
      <c r="C103" s="71"/>
      <c r="D103" s="33"/>
      <c r="E103" s="21"/>
      <c r="F103" s="20"/>
      <c r="G103" s="21"/>
      <c r="H103" s="21"/>
      <c r="I103" s="22"/>
      <c r="J103" s="23"/>
      <c r="K103" s="32"/>
      <c r="L103" s="32"/>
      <c r="M103" s="23"/>
      <c r="N103" s="72"/>
    </row>
    <row r="104" spans="3:14" s="5" customFormat="1" ht="16.8" thickTop="1" thickBot="1" x14ac:dyDescent="0.35">
      <c r="C104" s="71"/>
      <c r="D104" s="33"/>
      <c r="E104" s="21"/>
      <c r="F104" s="20"/>
      <c r="G104" s="21"/>
      <c r="H104" s="21"/>
      <c r="I104" s="22"/>
      <c r="J104" s="23"/>
      <c r="K104" s="32"/>
      <c r="L104" s="32"/>
      <c r="M104" s="23"/>
      <c r="N104" s="72"/>
    </row>
    <row r="105" spans="3:14" s="5" customFormat="1" ht="16.8" thickTop="1" thickBot="1" x14ac:dyDescent="0.35">
      <c r="C105" s="71"/>
      <c r="D105" s="33"/>
      <c r="E105" s="21"/>
      <c r="F105" s="20"/>
      <c r="G105" s="21"/>
      <c r="H105" s="21"/>
      <c r="I105" s="22"/>
      <c r="J105" s="23"/>
      <c r="K105" s="32"/>
      <c r="L105" s="32"/>
      <c r="M105" s="23"/>
      <c r="N105" s="72"/>
    </row>
    <row r="106" spans="3:14" s="5" customFormat="1" ht="16.8" thickTop="1" thickBot="1" x14ac:dyDescent="0.35">
      <c r="C106" s="71"/>
      <c r="D106" s="33"/>
      <c r="E106" s="21"/>
      <c r="F106" s="20"/>
      <c r="G106" s="21"/>
      <c r="H106" s="21"/>
      <c r="I106" s="22"/>
      <c r="J106" s="23"/>
      <c r="K106" s="32"/>
      <c r="L106" s="32"/>
      <c r="M106" s="23"/>
      <c r="N106" s="72"/>
    </row>
    <row r="107" spans="3:14" s="5" customFormat="1" ht="16.8" thickTop="1" thickBot="1" x14ac:dyDescent="0.35">
      <c r="C107" s="71"/>
      <c r="D107" s="33"/>
      <c r="E107" s="21"/>
      <c r="F107" s="20"/>
      <c r="G107" s="21"/>
      <c r="H107" s="21"/>
      <c r="I107" s="22"/>
      <c r="J107" s="23"/>
      <c r="K107" s="32"/>
      <c r="L107" s="32"/>
      <c r="M107" s="23"/>
      <c r="N107" s="72"/>
    </row>
    <row r="108" spans="3:14" s="5" customFormat="1" ht="16.8" thickTop="1" thickBot="1" x14ac:dyDescent="0.35">
      <c r="C108" s="71"/>
      <c r="D108" s="33"/>
      <c r="E108" s="21"/>
      <c r="F108" s="20"/>
      <c r="G108" s="21"/>
      <c r="H108" s="21"/>
      <c r="I108" s="22"/>
      <c r="J108" s="23"/>
      <c r="K108" s="32"/>
      <c r="L108" s="32"/>
      <c r="M108" s="23"/>
      <c r="N108" s="72"/>
    </row>
    <row r="109" spans="3:14" s="5" customFormat="1" ht="16.8" thickTop="1" thickBot="1" x14ac:dyDescent="0.35">
      <c r="C109" s="71"/>
      <c r="D109" s="33"/>
      <c r="E109" s="21"/>
      <c r="F109" s="20"/>
      <c r="G109" s="21"/>
      <c r="H109" s="21"/>
      <c r="I109" s="22"/>
      <c r="J109" s="23"/>
      <c r="K109" s="32"/>
      <c r="L109" s="32"/>
      <c r="M109" s="23"/>
      <c r="N109" s="72"/>
    </row>
    <row r="110" spans="3:14" s="5" customFormat="1" ht="16.8" thickTop="1" thickBot="1" x14ac:dyDescent="0.35">
      <c r="C110" s="71"/>
      <c r="D110" s="33"/>
      <c r="E110" s="21"/>
      <c r="F110" s="20"/>
      <c r="G110" s="21"/>
      <c r="H110" s="21"/>
      <c r="I110" s="22"/>
      <c r="J110" s="23"/>
      <c r="K110" s="32"/>
      <c r="L110" s="32"/>
      <c r="M110" s="23"/>
      <c r="N110" s="72"/>
    </row>
    <row r="111" spans="3:14" s="5" customFormat="1" ht="16.5" customHeight="1" thickTop="1" thickBot="1" x14ac:dyDescent="0.35">
      <c r="C111" s="24"/>
      <c r="D111" s="21"/>
      <c r="E111" s="21"/>
      <c r="F111" s="20"/>
      <c r="G111" s="21"/>
      <c r="H111" s="21"/>
      <c r="I111" s="22"/>
      <c r="J111" s="23"/>
      <c r="K111" s="32"/>
      <c r="L111" s="32"/>
      <c r="M111" s="23"/>
      <c r="N111" s="72"/>
    </row>
    <row r="112" spans="3:14" s="5" customFormat="1" ht="16.5" customHeight="1" thickTop="1" thickBot="1" x14ac:dyDescent="0.35">
      <c r="C112" s="24"/>
      <c r="D112" s="21"/>
      <c r="E112" s="21"/>
      <c r="F112" s="20"/>
      <c r="G112" s="21"/>
      <c r="H112" s="21"/>
      <c r="I112" s="22"/>
      <c r="J112" s="23"/>
      <c r="K112" s="32"/>
      <c r="L112" s="32"/>
      <c r="M112" s="23"/>
      <c r="N112" s="72"/>
    </row>
    <row r="113" spans="3:14" s="5" customFormat="1" ht="16.5" customHeight="1" thickTop="1" thickBot="1" x14ac:dyDescent="0.35">
      <c r="C113" s="24"/>
      <c r="D113" s="21"/>
      <c r="E113" s="21"/>
      <c r="F113" s="20"/>
      <c r="G113" s="21"/>
      <c r="H113" s="21"/>
      <c r="I113" s="22"/>
      <c r="J113" s="23"/>
      <c r="K113" s="32"/>
      <c r="L113" s="32"/>
      <c r="M113" s="23"/>
      <c r="N113" s="72"/>
    </row>
    <row r="114" spans="3:14" s="5" customFormat="1" ht="16.8" thickTop="1" thickBot="1" x14ac:dyDescent="0.35">
      <c r="C114" s="24"/>
      <c r="D114" s="21"/>
      <c r="E114" s="21"/>
      <c r="F114" s="20"/>
      <c r="G114" s="21"/>
      <c r="H114" s="21"/>
      <c r="I114" s="22"/>
      <c r="J114" s="23"/>
      <c r="K114" s="32"/>
      <c r="L114" s="32"/>
      <c r="M114" s="23"/>
      <c r="N114" s="72"/>
    </row>
    <row r="115" spans="3:14" s="5" customFormat="1" ht="16.8" thickTop="1" thickBot="1" x14ac:dyDescent="0.35">
      <c r="C115" s="24"/>
      <c r="D115" s="21"/>
      <c r="E115" s="21"/>
      <c r="F115" s="20"/>
      <c r="G115" s="21"/>
      <c r="H115" s="21"/>
      <c r="I115" s="22"/>
      <c r="J115" s="23"/>
      <c r="K115" s="32"/>
      <c r="L115" s="32"/>
      <c r="M115" s="23"/>
      <c r="N115" s="72"/>
    </row>
    <row r="116" spans="3:14" s="5" customFormat="1" ht="16.8" thickTop="1" thickBot="1" x14ac:dyDescent="0.35">
      <c r="C116" s="24"/>
      <c r="D116" s="21"/>
      <c r="E116" s="21"/>
      <c r="F116" s="20"/>
      <c r="G116" s="21"/>
      <c r="H116" s="21"/>
      <c r="I116" s="22"/>
      <c r="J116" s="23"/>
      <c r="K116" s="32"/>
      <c r="L116" s="32"/>
      <c r="M116" s="23"/>
      <c r="N116" s="72"/>
    </row>
    <row r="117" spans="3:14" s="5" customFormat="1" ht="16.8" thickTop="1" thickBot="1" x14ac:dyDescent="0.35">
      <c r="C117" s="24"/>
      <c r="D117" s="21"/>
      <c r="E117" s="21"/>
      <c r="F117" s="20"/>
      <c r="G117" s="21"/>
      <c r="H117" s="21"/>
      <c r="I117" s="22"/>
      <c r="J117" s="23"/>
      <c r="K117" s="32"/>
      <c r="L117" s="32"/>
      <c r="M117" s="23"/>
      <c r="N117" s="72"/>
    </row>
    <row r="118" spans="3:14" s="5" customFormat="1" ht="16.8" thickTop="1" thickBot="1" x14ac:dyDescent="0.35">
      <c r="C118" s="24"/>
      <c r="D118" s="21"/>
      <c r="E118" s="21"/>
      <c r="F118" s="20"/>
      <c r="G118" s="21"/>
      <c r="H118" s="21"/>
      <c r="I118" s="22"/>
      <c r="J118" s="23"/>
      <c r="K118" s="32"/>
      <c r="L118" s="32"/>
      <c r="M118" s="23"/>
      <c r="N118" s="72"/>
    </row>
    <row r="119" spans="3:14" s="5" customFormat="1" ht="16.8" thickTop="1" thickBot="1" x14ac:dyDescent="0.35">
      <c r="C119" s="24"/>
      <c r="D119" s="21"/>
      <c r="E119" s="21"/>
      <c r="F119" s="20"/>
      <c r="G119" s="21"/>
      <c r="H119" s="21"/>
      <c r="I119" s="22"/>
      <c r="J119" s="23"/>
      <c r="K119" s="32"/>
      <c r="L119" s="32"/>
      <c r="M119" s="23"/>
      <c r="N119" s="72"/>
    </row>
    <row r="120" spans="3:14" s="5" customFormat="1" ht="19.5" customHeight="1" thickTop="1" thickBot="1" x14ac:dyDescent="0.35">
      <c r="C120" s="161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3"/>
    </row>
    <row r="121" spans="3:14" s="5" customFormat="1" ht="16.8" thickTop="1" thickBot="1" x14ac:dyDescent="0.35">
      <c r="C121" s="24"/>
      <c r="D121" s="21"/>
      <c r="E121" s="21"/>
      <c r="F121" s="20"/>
      <c r="G121" s="21"/>
      <c r="H121" s="21"/>
      <c r="I121" s="22"/>
      <c r="J121" s="23"/>
      <c r="K121" s="32"/>
      <c r="L121" s="32"/>
      <c r="M121" s="23"/>
      <c r="N121" s="72"/>
    </row>
    <row r="122" spans="3:14" s="5" customFormat="1" ht="16.8" thickTop="1" thickBot="1" x14ac:dyDescent="0.35">
      <c r="C122" s="24"/>
      <c r="D122" s="21"/>
      <c r="E122" s="21"/>
      <c r="F122" s="20"/>
      <c r="G122" s="21"/>
      <c r="H122" s="21"/>
      <c r="I122" s="22"/>
      <c r="J122" s="23"/>
      <c r="K122" s="32"/>
      <c r="L122" s="32"/>
      <c r="M122" s="23"/>
      <c r="N122" s="72"/>
    </row>
    <row r="123" spans="3:14" s="5" customFormat="1" ht="16.8" thickTop="1" thickBot="1" x14ac:dyDescent="0.35">
      <c r="C123" s="24"/>
      <c r="D123" s="21"/>
      <c r="E123" s="21"/>
      <c r="F123" s="20"/>
      <c r="G123" s="21"/>
      <c r="H123" s="21"/>
      <c r="I123" s="22"/>
      <c r="J123" s="23"/>
      <c r="K123" s="32"/>
      <c r="L123" s="32"/>
      <c r="M123" s="23"/>
      <c r="N123" s="72"/>
    </row>
    <row r="124" spans="3:14" s="5" customFormat="1" ht="16.8" thickTop="1" thickBot="1" x14ac:dyDescent="0.35">
      <c r="C124" s="24"/>
      <c r="D124" s="21"/>
      <c r="E124" s="21"/>
      <c r="F124" s="73"/>
      <c r="G124" s="73"/>
      <c r="H124" s="73"/>
      <c r="I124" s="74"/>
      <c r="J124" s="73"/>
      <c r="K124" s="32"/>
      <c r="L124" s="32"/>
      <c r="M124" s="23"/>
      <c r="N124" s="72"/>
    </row>
    <row r="125" spans="3:14" s="5" customFormat="1" ht="16.8" thickTop="1" thickBot="1" x14ac:dyDescent="0.35">
      <c r="C125" s="24"/>
      <c r="D125" s="21"/>
      <c r="E125" s="21"/>
      <c r="F125" s="73"/>
      <c r="G125" s="73"/>
      <c r="H125" s="73"/>
      <c r="I125" s="74"/>
      <c r="J125" s="73"/>
      <c r="K125" s="32"/>
      <c r="L125" s="32"/>
      <c r="M125" s="23"/>
      <c r="N125" s="72"/>
    </row>
    <row r="126" spans="3:14" s="5" customFormat="1" ht="16.8" thickTop="1" thickBot="1" x14ac:dyDescent="0.35">
      <c r="C126" s="24"/>
      <c r="D126" s="21"/>
      <c r="E126" s="21"/>
      <c r="K126" s="32"/>
      <c r="L126" s="32"/>
      <c r="M126" s="23"/>
      <c r="N126" s="72"/>
    </row>
    <row r="127" spans="3:14" s="5" customFormat="1" ht="16.8" thickTop="1" thickBot="1" x14ac:dyDescent="0.35">
      <c r="C127" s="24"/>
      <c r="D127" s="21"/>
      <c r="E127" s="21"/>
      <c r="F127" s="20"/>
      <c r="G127" s="21"/>
      <c r="H127" s="21"/>
      <c r="I127" s="22"/>
      <c r="J127" s="23"/>
      <c r="K127" s="32"/>
      <c r="L127" s="32"/>
      <c r="M127" s="23"/>
      <c r="N127" s="72"/>
    </row>
    <row r="128" spans="3:14" s="5" customFormat="1" ht="16.8" thickTop="1" thickBot="1" x14ac:dyDescent="0.35">
      <c r="C128" s="24"/>
      <c r="D128" s="21"/>
      <c r="E128" s="21"/>
      <c r="F128" s="20"/>
      <c r="G128" s="21"/>
      <c r="H128" s="21"/>
      <c r="I128" s="22"/>
      <c r="J128" s="23"/>
      <c r="K128" s="32"/>
      <c r="L128" s="32"/>
      <c r="M128" s="23"/>
      <c r="N128" s="72"/>
    </row>
    <row r="129" spans="3:14" s="5" customFormat="1" ht="16.8" thickTop="1" thickBot="1" x14ac:dyDescent="0.35">
      <c r="C129" s="24"/>
      <c r="D129" s="21"/>
      <c r="E129" s="21"/>
      <c r="F129" s="20"/>
      <c r="G129" s="21"/>
      <c r="H129" s="21"/>
      <c r="I129" s="22"/>
      <c r="J129" s="23"/>
      <c r="K129" s="32"/>
      <c r="L129" s="32"/>
      <c r="M129" s="23"/>
      <c r="N129" s="72"/>
    </row>
    <row r="130" spans="3:14" s="5" customFormat="1" ht="16.8" thickTop="1" thickBot="1" x14ac:dyDescent="0.35">
      <c r="C130" s="24"/>
      <c r="D130" s="21"/>
      <c r="E130" s="21"/>
      <c r="F130" s="20"/>
      <c r="G130" s="21"/>
      <c r="H130" s="21"/>
      <c r="I130" s="22"/>
      <c r="J130" s="23"/>
      <c r="K130" s="32"/>
      <c r="L130" s="32"/>
      <c r="M130" s="23"/>
      <c r="N130" s="72"/>
    </row>
    <row r="131" spans="3:14" s="5" customFormat="1" ht="16.8" thickTop="1" thickBot="1" x14ac:dyDescent="0.35">
      <c r="C131" s="24"/>
      <c r="D131" s="21"/>
      <c r="E131" s="21"/>
      <c r="F131" s="20"/>
      <c r="G131" s="21"/>
      <c r="H131" s="21"/>
      <c r="I131" s="22"/>
      <c r="J131" s="23"/>
      <c r="K131" s="32"/>
      <c r="L131" s="32"/>
      <c r="M131" s="23"/>
      <c r="N131" s="72"/>
    </row>
    <row r="132" spans="3:14" s="5" customFormat="1" ht="16.8" thickTop="1" thickBot="1" x14ac:dyDescent="0.35">
      <c r="C132" s="24"/>
      <c r="D132" s="21"/>
      <c r="E132" s="21"/>
      <c r="F132" s="20"/>
      <c r="G132" s="21"/>
      <c r="H132" s="21"/>
      <c r="I132" s="22"/>
      <c r="J132" s="23"/>
      <c r="K132" s="32"/>
      <c r="L132" s="32"/>
      <c r="M132" s="23"/>
      <c r="N132" s="72"/>
    </row>
    <row r="133" spans="3:14" s="5" customFormat="1" ht="16.8" thickTop="1" thickBot="1" x14ac:dyDescent="0.35">
      <c r="C133" s="24"/>
      <c r="D133" s="21"/>
      <c r="E133" s="21"/>
      <c r="F133" s="20"/>
      <c r="G133" s="21"/>
      <c r="H133" s="21"/>
      <c r="I133" s="22"/>
      <c r="J133" s="23"/>
      <c r="K133" s="32"/>
      <c r="L133" s="32"/>
      <c r="M133" s="23"/>
      <c r="N133" s="72"/>
    </row>
    <row r="134" spans="3:14" s="5" customFormat="1" ht="16.8" thickTop="1" thickBot="1" x14ac:dyDescent="0.35">
      <c r="C134" s="24"/>
      <c r="D134" s="21"/>
      <c r="E134" s="21"/>
      <c r="F134" s="20"/>
      <c r="G134" s="21"/>
      <c r="H134" s="21"/>
      <c r="I134" s="22"/>
      <c r="J134" s="23"/>
      <c r="K134" s="32"/>
      <c r="L134" s="32"/>
      <c r="M134" s="23"/>
      <c r="N134" s="72"/>
    </row>
    <row r="135" spans="3:14" s="5" customFormat="1" ht="16.8" thickTop="1" thickBot="1" x14ac:dyDescent="0.35">
      <c r="C135" s="24"/>
      <c r="D135" s="21"/>
      <c r="E135" s="21"/>
      <c r="F135" s="20"/>
      <c r="G135" s="21"/>
      <c r="H135" s="21"/>
      <c r="I135" s="22"/>
      <c r="J135" s="23"/>
      <c r="K135" s="32"/>
      <c r="L135" s="32"/>
      <c r="M135" s="23"/>
      <c r="N135" s="72"/>
    </row>
    <row r="136" spans="3:14" s="5" customFormat="1" ht="16.8" thickTop="1" thickBot="1" x14ac:dyDescent="0.35">
      <c r="C136" s="24"/>
      <c r="D136" s="21"/>
      <c r="E136" s="21"/>
      <c r="F136" s="20"/>
      <c r="G136" s="21"/>
      <c r="H136" s="21"/>
      <c r="I136" s="22"/>
      <c r="J136" s="23"/>
      <c r="K136" s="32"/>
      <c r="L136" s="32"/>
      <c r="M136" s="23"/>
      <c r="N136" s="72"/>
    </row>
    <row r="137" spans="3:14" s="5" customFormat="1" ht="16.8" thickTop="1" thickBot="1" x14ac:dyDescent="0.35">
      <c r="C137" s="24"/>
      <c r="D137" s="21"/>
      <c r="E137" s="21"/>
      <c r="F137" s="20"/>
      <c r="G137" s="21"/>
      <c r="H137" s="21"/>
      <c r="I137" s="22"/>
      <c r="J137" s="23"/>
      <c r="K137" s="32"/>
      <c r="L137" s="32"/>
      <c r="M137" s="23"/>
      <c r="N137" s="72"/>
    </row>
    <row r="138" spans="3:14" s="5" customFormat="1" ht="16.8" thickTop="1" thickBot="1" x14ac:dyDescent="0.35">
      <c r="C138" s="24"/>
      <c r="D138" s="21"/>
      <c r="E138" s="21"/>
      <c r="F138" s="20"/>
      <c r="G138" s="21"/>
      <c r="H138" s="21"/>
      <c r="I138" s="22"/>
      <c r="J138" s="23"/>
      <c r="K138" s="32"/>
      <c r="L138" s="32"/>
      <c r="M138" s="23"/>
      <c r="N138" s="72"/>
    </row>
    <row r="139" spans="3:14" s="5" customFormat="1" ht="16.8" thickTop="1" thickBot="1" x14ac:dyDescent="0.35">
      <c r="C139" s="24"/>
      <c r="D139" s="21"/>
      <c r="E139" s="21"/>
      <c r="F139" s="20"/>
      <c r="G139" s="21"/>
      <c r="H139" s="21"/>
      <c r="I139" s="22"/>
      <c r="J139" s="23"/>
      <c r="K139" s="32"/>
      <c r="L139" s="32"/>
      <c r="M139" s="23"/>
      <c r="N139" s="72"/>
    </row>
    <row r="140" spans="3:14" s="5" customFormat="1" ht="16.8" thickTop="1" thickBot="1" x14ac:dyDescent="0.35">
      <c r="C140" s="24"/>
      <c r="D140" s="21"/>
      <c r="E140" s="21"/>
      <c r="F140" s="20"/>
      <c r="G140" s="21"/>
      <c r="H140" s="21"/>
      <c r="I140" s="22"/>
      <c r="J140" s="23"/>
      <c r="K140" s="32"/>
      <c r="L140" s="32"/>
      <c r="M140" s="23"/>
      <c r="N140" s="72"/>
    </row>
    <row r="141" spans="3:14" s="5" customFormat="1" ht="16.8" thickTop="1" thickBot="1" x14ac:dyDescent="0.35">
      <c r="C141" s="24"/>
      <c r="D141" s="21"/>
      <c r="E141" s="21"/>
      <c r="F141" s="20"/>
      <c r="G141" s="21"/>
      <c r="H141" s="21"/>
      <c r="I141" s="22"/>
      <c r="J141" s="23"/>
      <c r="K141" s="32"/>
      <c r="L141" s="32"/>
      <c r="M141" s="23"/>
      <c r="N141" s="72"/>
    </row>
    <row r="142" spans="3:14" s="5" customFormat="1" ht="16.8" thickTop="1" thickBot="1" x14ac:dyDescent="0.35">
      <c r="C142" s="24"/>
      <c r="D142" s="21"/>
      <c r="E142" s="21"/>
      <c r="F142" s="20"/>
      <c r="G142" s="21"/>
      <c r="H142" s="21"/>
      <c r="I142" s="22"/>
      <c r="J142" s="23"/>
      <c r="K142" s="32"/>
      <c r="L142" s="32"/>
      <c r="M142" s="23"/>
      <c r="N142" s="72"/>
    </row>
    <row r="143" spans="3:14" s="5" customFormat="1" ht="16.8" thickTop="1" thickBot="1" x14ac:dyDescent="0.35">
      <c r="C143" s="24"/>
      <c r="D143" s="21"/>
      <c r="E143" s="21"/>
      <c r="F143" s="20"/>
      <c r="G143" s="21"/>
      <c r="H143" s="21"/>
      <c r="I143" s="22"/>
      <c r="J143" s="23"/>
      <c r="K143" s="32"/>
      <c r="L143" s="32"/>
      <c r="M143" s="23"/>
      <c r="N143" s="72"/>
    </row>
    <row r="144" spans="3:14" s="10" customFormat="1" ht="16.2" thickTop="1" x14ac:dyDescent="0.3">
      <c r="C144" s="47"/>
    </row>
    <row r="145" spans="3:3" s="10" customFormat="1" x14ac:dyDescent="0.3">
      <c r="C145" s="47"/>
    </row>
    <row r="146" spans="3:3" s="10" customFormat="1" x14ac:dyDescent="0.3">
      <c r="C146" s="47"/>
    </row>
    <row r="147" spans="3:3" s="10" customFormat="1" x14ac:dyDescent="0.3">
      <c r="C147" s="47"/>
    </row>
    <row r="148" spans="3:3" s="10" customFormat="1" x14ac:dyDescent="0.3">
      <c r="C148" s="47"/>
    </row>
    <row r="149" spans="3:3" s="10" customFormat="1" x14ac:dyDescent="0.3">
      <c r="C149" s="47"/>
    </row>
    <row r="150" spans="3:3" s="10" customFormat="1" x14ac:dyDescent="0.3">
      <c r="C150" s="47"/>
    </row>
    <row r="151" spans="3:3" s="10" customFormat="1" x14ac:dyDescent="0.3">
      <c r="C151" s="47"/>
    </row>
    <row r="152" spans="3:3" s="10" customFormat="1" x14ac:dyDescent="0.3">
      <c r="C152" s="47"/>
    </row>
    <row r="153" spans="3:3" s="10" customFormat="1" x14ac:dyDescent="0.3">
      <c r="C153" s="47"/>
    </row>
    <row r="154" spans="3:3" s="10" customFormat="1" x14ac:dyDescent="0.3">
      <c r="C154" s="47"/>
    </row>
    <row r="155" spans="3:3" s="10" customFormat="1" x14ac:dyDescent="0.3">
      <c r="C155" s="47"/>
    </row>
    <row r="156" spans="3:3" s="10" customFormat="1" x14ac:dyDescent="0.3">
      <c r="C156" s="47"/>
    </row>
    <row r="157" spans="3:3" s="10" customFormat="1" x14ac:dyDescent="0.3">
      <c r="C157" s="47"/>
    </row>
    <row r="158" spans="3:3" s="10" customFormat="1" x14ac:dyDescent="0.3">
      <c r="C158" s="47"/>
    </row>
    <row r="159" spans="3:3" s="10" customFormat="1" x14ac:dyDescent="0.3">
      <c r="C159" s="47"/>
    </row>
    <row r="160" spans="3:3" s="10" customFormat="1" x14ac:dyDescent="0.3">
      <c r="C160" s="47"/>
    </row>
    <row r="161" spans="3:3" s="10" customFormat="1" x14ac:dyDescent="0.3">
      <c r="C161" s="47"/>
    </row>
    <row r="162" spans="3:3" s="10" customFormat="1" x14ac:dyDescent="0.3">
      <c r="C162" s="47"/>
    </row>
    <row r="163" spans="3:3" s="10" customFormat="1" x14ac:dyDescent="0.3">
      <c r="C163" s="47"/>
    </row>
    <row r="164" spans="3:3" s="10" customFormat="1" x14ac:dyDescent="0.3">
      <c r="C164" s="47"/>
    </row>
    <row r="165" spans="3:3" s="10" customFormat="1" x14ac:dyDescent="0.3">
      <c r="C165" s="47"/>
    </row>
    <row r="166" spans="3:3" s="10" customFormat="1" x14ac:dyDescent="0.3">
      <c r="C166" s="47"/>
    </row>
    <row r="167" spans="3:3" s="10" customFormat="1" x14ac:dyDescent="0.3">
      <c r="C167" s="47"/>
    </row>
    <row r="168" spans="3:3" s="10" customFormat="1" x14ac:dyDescent="0.3">
      <c r="C168" s="47"/>
    </row>
    <row r="169" spans="3:3" s="10" customFormat="1" x14ac:dyDescent="0.3">
      <c r="C169" s="47"/>
    </row>
    <row r="170" spans="3:3" s="10" customFormat="1" x14ac:dyDescent="0.3">
      <c r="C170" s="47"/>
    </row>
    <row r="171" spans="3:3" s="10" customFormat="1" x14ac:dyDescent="0.3">
      <c r="C171" s="47"/>
    </row>
    <row r="172" spans="3:3" s="10" customFormat="1" x14ac:dyDescent="0.3">
      <c r="C172" s="47"/>
    </row>
    <row r="173" spans="3:3" s="10" customFormat="1" x14ac:dyDescent="0.3">
      <c r="C173" s="47"/>
    </row>
    <row r="174" spans="3:3" s="10" customFormat="1" x14ac:dyDescent="0.3">
      <c r="C174" s="47"/>
    </row>
    <row r="175" spans="3:3" s="10" customFormat="1" x14ac:dyDescent="0.3">
      <c r="C175" s="47"/>
    </row>
    <row r="176" spans="3:3" s="10" customFormat="1" x14ac:dyDescent="0.3">
      <c r="C176" s="47"/>
    </row>
    <row r="177" spans="3:3" s="10" customFormat="1" x14ac:dyDescent="0.3">
      <c r="C177" s="47"/>
    </row>
    <row r="178" spans="3:3" s="10" customFormat="1" x14ac:dyDescent="0.3">
      <c r="C178" s="47"/>
    </row>
    <row r="179" spans="3:3" s="10" customFormat="1" x14ac:dyDescent="0.3">
      <c r="C179" s="47"/>
    </row>
    <row r="180" spans="3:3" s="10" customFormat="1" x14ac:dyDescent="0.3">
      <c r="C180" s="47"/>
    </row>
    <row r="181" spans="3:3" s="10" customFormat="1" x14ac:dyDescent="0.3">
      <c r="C181" s="47"/>
    </row>
    <row r="182" spans="3:3" s="10" customFormat="1" x14ac:dyDescent="0.3">
      <c r="C182" s="47"/>
    </row>
    <row r="183" spans="3:3" s="10" customFormat="1" x14ac:dyDescent="0.3">
      <c r="C183" s="47"/>
    </row>
    <row r="184" spans="3:3" s="10" customFormat="1" x14ac:dyDescent="0.3">
      <c r="C184" s="47"/>
    </row>
    <row r="185" spans="3:3" s="10" customFormat="1" x14ac:dyDescent="0.3">
      <c r="C185" s="47"/>
    </row>
    <row r="186" spans="3:3" s="10" customFormat="1" x14ac:dyDescent="0.3">
      <c r="C186" s="47"/>
    </row>
    <row r="187" spans="3:3" s="10" customFormat="1" x14ac:dyDescent="0.3">
      <c r="C187" s="47"/>
    </row>
    <row r="188" spans="3:3" s="10" customFormat="1" x14ac:dyDescent="0.3">
      <c r="C188" s="47"/>
    </row>
    <row r="189" spans="3:3" s="10" customFormat="1" x14ac:dyDescent="0.3">
      <c r="C189" s="47"/>
    </row>
    <row r="190" spans="3:3" s="10" customFormat="1" x14ac:dyDescent="0.3">
      <c r="C190" s="47"/>
    </row>
    <row r="191" spans="3:3" s="10" customFormat="1" x14ac:dyDescent="0.3">
      <c r="C191" s="47"/>
    </row>
    <row r="192" spans="3:3" s="10" customFormat="1" x14ac:dyDescent="0.3">
      <c r="C192" s="47"/>
    </row>
    <row r="193" spans="3:3" s="10" customFormat="1" x14ac:dyDescent="0.3">
      <c r="C193" s="47"/>
    </row>
    <row r="194" spans="3:3" s="10" customFormat="1" x14ac:dyDescent="0.3">
      <c r="C194" s="47"/>
    </row>
    <row r="195" spans="3:3" s="10" customFormat="1" x14ac:dyDescent="0.3">
      <c r="C195" s="47"/>
    </row>
    <row r="196" spans="3:3" s="10" customFormat="1" x14ac:dyDescent="0.3">
      <c r="C196" s="47"/>
    </row>
    <row r="197" spans="3:3" s="10" customFormat="1" x14ac:dyDescent="0.3">
      <c r="C197" s="47"/>
    </row>
    <row r="198" spans="3:3" s="10" customFormat="1" x14ac:dyDescent="0.3">
      <c r="C198" s="47"/>
    </row>
    <row r="199" spans="3:3" s="10" customFormat="1" x14ac:dyDescent="0.3">
      <c r="C199" s="47"/>
    </row>
    <row r="200" spans="3:3" s="10" customFormat="1" x14ac:dyDescent="0.3">
      <c r="C200" s="47"/>
    </row>
    <row r="201" spans="3:3" s="10" customFormat="1" x14ac:dyDescent="0.3">
      <c r="C201" s="47"/>
    </row>
    <row r="202" spans="3:3" s="10" customFormat="1" x14ac:dyDescent="0.3">
      <c r="C202" s="47"/>
    </row>
    <row r="203" spans="3:3" s="10" customFormat="1" x14ac:dyDescent="0.3">
      <c r="C203" s="47"/>
    </row>
    <row r="204" spans="3:3" s="10" customFormat="1" x14ac:dyDescent="0.3">
      <c r="C204" s="47"/>
    </row>
    <row r="205" spans="3:3" s="10" customFormat="1" x14ac:dyDescent="0.3">
      <c r="C205" s="47"/>
    </row>
    <row r="206" spans="3:3" s="10" customFormat="1" x14ac:dyDescent="0.3">
      <c r="C206" s="47"/>
    </row>
    <row r="207" spans="3:3" s="10" customFormat="1" x14ac:dyDescent="0.3">
      <c r="C207" s="47"/>
    </row>
    <row r="208" spans="3:3" s="10" customFormat="1" x14ac:dyDescent="0.3">
      <c r="C208" s="47"/>
    </row>
    <row r="209" spans="3:3" s="10" customFormat="1" x14ac:dyDescent="0.3">
      <c r="C209" s="47"/>
    </row>
    <row r="210" spans="3:3" s="10" customFormat="1" x14ac:dyDescent="0.3">
      <c r="C210" s="47"/>
    </row>
    <row r="211" spans="3:3" s="10" customFormat="1" x14ac:dyDescent="0.3">
      <c r="C211" s="47"/>
    </row>
    <row r="212" spans="3:3" s="10" customFormat="1" x14ac:dyDescent="0.3">
      <c r="C212" s="47"/>
    </row>
    <row r="213" spans="3:3" s="10" customFormat="1" x14ac:dyDescent="0.3">
      <c r="C213" s="47"/>
    </row>
    <row r="214" spans="3:3" s="10" customFormat="1" x14ac:dyDescent="0.3">
      <c r="C214" s="47"/>
    </row>
    <row r="215" spans="3:3" s="10" customFormat="1" x14ac:dyDescent="0.3">
      <c r="C215" s="47"/>
    </row>
    <row r="216" spans="3:3" s="10" customFormat="1" x14ac:dyDescent="0.3">
      <c r="C216" s="47"/>
    </row>
    <row r="217" spans="3:3" s="10" customFormat="1" x14ac:dyDescent="0.3">
      <c r="C217" s="47"/>
    </row>
    <row r="218" spans="3:3" s="10" customFormat="1" x14ac:dyDescent="0.3">
      <c r="C218" s="47"/>
    </row>
    <row r="219" spans="3:3" s="10" customFormat="1" x14ac:dyDescent="0.3">
      <c r="C219" s="47"/>
    </row>
    <row r="220" spans="3:3" s="10" customFormat="1" x14ac:dyDescent="0.3">
      <c r="C220" s="47"/>
    </row>
    <row r="221" spans="3:3" s="10" customFormat="1" x14ac:dyDescent="0.3">
      <c r="C221" s="47"/>
    </row>
    <row r="222" spans="3:3" s="10" customFormat="1" x14ac:dyDescent="0.3">
      <c r="C222" s="47"/>
    </row>
    <row r="223" spans="3:3" s="10" customFormat="1" x14ac:dyDescent="0.3">
      <c r="C223" s="47"/>
    </row>
    <row r="224" spans="3:3" s="10" customFormat="1" x14ac:dyDescent="0.3">
      <c r="C224" s="47"/>
    </row>
    <row r="225" spans="3:3" s="10" customFormat="1" x14ac:dyDescent="0.3">
      <c r="C225" s="47"/>
    </row>
    <row r="226" spans="3:3" s="10" customFormat="1" x14ac:dyDescent="0.3">
      <c r="C226" s="47"/>
    </row>
    <row r="227" spans="3:3" s="10" customFormat="1" x14ac:dyDescent="0.3">
      <c r="C227" s="47"/>
    </row>
    <row r="228" spans="3:3" s="10" customFormat="1" x14ac:dyDescent="0.3">
      <c r="C228" s="47"/>
    </row>
    <row r="229" spans="3:3" s="10" customFormat="1" x14ac:dyDescent="0.3">
      <c r="C229" s="47"/>
    </row>
    <row r="230" spans="3:3" s="10" customFormat="1" x14ac:dyDescent="0.3">
      <c r="C230" s="47"/>
    </row>
    <row r="231" spans="3:3" s="10" customFormat="1" x14ac:dyDescent="0.3">
      <c r="C231" s="47"/>
    </row>
    <row r="232" spans="3:3" s="10" customFormat="1" x14ac:dyDescent="0.3">
      <c r="C232" s="47"/>
    </row>
    <row r="233" spans="3:3" s="10" customFormat="1" x14ac:dyDescent="0.3">
      <c r="C233" s="47"/>
    </row>
    <row r="234" spans="3:3" s="10" customFormat="1" x14ac:dyDescent="0.3">
      <c r="C234" s="47"/>
    </row>
    <row r="235" spans="3:3" s="10" customFormat="1" x14ac:dyDescent="0.3">
      <c r="C235" s="47"/>
    </row>
    <row r="236" spans="3:3" s="10" customFormat="1" x14ac:dyDescent="0.3">
      <c r="C236" s="47"/>
    </row>
    <row r="237" spans="3:3" s="10" customFormat="1" x14ac:dyDescent="0.3">
      <c r="C237" s="47"/>
    </row>
    <row r="238" spans="3:3" s="10" customFormat="1" x14ac:dyDescent="0.3">
      <c r="C238" s="47"/>
    </row>
    <row r="239" spans="3:3" s="10" customFormat="1" x14ac:dyDescent="0.3">
      <c r="C239" s="47"/>
    </row>
    <row r="240" spans="3:3" s="10" customFormat="1" x14ac:dyDescent="0.3">
      <c r="C240" s="47"/>
    </row>
    <row r="241" spans="3:3" s="10" customFormat="1" x14ac:dyDescent="0.3">
      <c r="C241" s="47"/>
    </row>
    <row r="242" spans="3:3" s="10" customFormat="1" x14ac:dyDescent="0.3">
      <c r="C242" s="47"/>
    </row>
    <row r="243" spans="3:3" s="10" customFormat="1" x14ac:dyDescent="0.3">
      <c r="C243" s="47"/>
    </row>
    <row r="244" spans="3:3" s="10" customFormat="1" x14ac:dyDescent="0.3">
      <c r="C244" s="47"/>
    </row>
    <row r="245" spans="3:3" s="10" customFormat="1" x14ac:dyDescent="0.3">
      <c r="C245" s="47"/>
    </row>
    <row r="246" spans="3:3" s="10" customFormat="1" x14ac:dyDescent="0.3">
      <c r="C246" s="47"/>
    </row>
    <row r="247" spans="3:3" s="10" customFormat="1" x14ac:dyDescent="0.3">
      <c r="C247" s="47"/>
    </row>
    <row r="248" spans="3:3" s="10" customFormat="1" x14ac:dyDescent="0.3">
      <c r="C248" s="47"/>
    </row>
    <row r="249" spans="3:3" s="10" customFormat="1" x14ac:dyDescent="0.3">
      <c r="C249" s="47"/>
    </row>
    <row r="250" spans="3:3" s="10" customFormat="1" x14ac:dyDescent="0.3">
      <c r="C250" s="47"/>
    </row>
    <row r="251" spans="3:3" s="10" customFormat="1" x14ac:dyDescent="0.3">
      <c r="C251" s="47"/>
    </row>
    <row r="252" spans="3:3" s="10" customFormat="1" x14ac:dyDescent="0.3">
      <c r="C252" s="47"/>
    </row>
    <row r="253" spans="3:3" s="10" customFormat="1" x14ac:dyDescent="0.3">
      <c r="C253" s="47"/>
    </row>
    <row r="254" spans="3:3" s="10" customFormat="1" x14ac:dyDescent="0.3">
      <c r="C254" s="47"/>
    </row>
    <row r="255" spans="3:3" s="10" customFormat="1" x14ac:dyDescent="0.3">
      <c r="C255" s="47"/>
    </row>
    <row r="256" spans="3:3" s="10" customFormat="1" x14ac:dyDescent="0.3">
      <c r="C256" s="47"/>
    </row>
    <row r="257" spans="3:3" s="10" customFormat="1" x14ac:dyDescent="0.3">
      <c r="C257" s="47"/>
    </row>
    <row r="258" spans="3:3" s="10" customFormat="1" x14ac:dyDescent="0.3">
      <c r="C258" s="47"/>
    </row>
    <row r="259" spans="3:3" s="10" customFormat="1" x14ac:dyDescent="0.3">
      <c r="C259" s="47"/>
    </row>
    <row r="260" spans="3:3" s="10" customFormat="1" x14ac:dyDescent="0.3">
      <c r="C260" s="47"/>
    </row>
    <row r="261" spans="3:3" s="10" customFormat="1" x14ac:dyDescent="0.3">
      <c r="C261" s="47"/>
    </row>
    <row r="262" spans="3:3" s="10" customFormat="1" x14ac:dyDescent="0.3">
      <c r="C262" s="47"/>
    </row>
    <row r="263" spans="3:3" s="10" customFormat="1" x14ac:dyDescent="0.3">
      <c r="C263" s="47"/>
    </row>
    <row r="264" spans="3:3" s="10" customFormat="1" x14ac:dyDescent="0.3">
      <c r="C264" s="47"/>
    </row>
    <row r="265" spans="3:3" s="10" customFormat="1" x14ac:dyDescent="0.3">
      <c r="C265" s="47"/>
    </row>
    <row r="266" spans="3:3" s="10" customFormat="1" x14ac:dyDescent="0.3">
      <c r="C266" s="47"/>
    </row>
    <row r="267" spans="3:3" s="10" customFormat="1" x14ac:dyDescent="0.3">
      <c r="C267" s="47"/>
    </row>
    <row r="268" spans="3:3" s="10" customFormat="1" x14ac:dyDescent="0.3">
      <c r="C268" s="47"/>
    </row>
    <row r="269" spans="3:3" s="10" customFormat="1" x14ac:dyDescent="0.3">
      <c r="C269" s="47"/>
    </row>
    <row r="270" spans="3:3" s="10" customFormat="1" x14ac:dyDescent="0.3">
      <c r="C270" s="47"/>
    </row>
    <row r="271" spans="3:3" s="10" customFormat="1" x14ac:dyDescent="0.3">
      <c r="C271" s="47"/>
    </row>
    <row r="272" spans="3:3" s="10" customFormat="1" x14ac:dyDescent="0.3">
      <c r="C272" s="47"/>
    </row>
    <row r="273" spans="3:3" s="10" customFormat="1" x14ac:dyDescent="0.3">
      <c r="C273" s="47"/>
    </row>
    <row r="274" spans="3:3" s="10" customFormat="1" x14ac:dyDescent="0.3">
      <c r="C274" s="47"/>
    </row>
    <row r="275" spans="3:3" s="10" customFormat="1" x14ac:dyDescent="0.3">
      <c r="C275" s="47"/>
    </row>
    <row r="276" spans="3:3" s="10" customFormat="1" x14ac:dyDescent="0.3">
      <c r="C276" s="47"/>
    </row>
    <row r="277" spans="3:3" s="10" customFormat="1" x14ac:dyDescent="0.3">
      <c r="C277" s="47"/>
    </row>
    <row r="278" spans="3:3" s="10" customFormat="1" x14ac:dyDescent="0.3">
      <c r="C278" s="47"/>
    </row>
    <row r="279" spans="3:3" s="10" customFormat="1" x14ac:dyDescent="0.3">
      <c r="C279" s="47"/>
    </row>
    <row r="280" spans="3:3" s="10" customFormat="1" x14ac:dyDescent="0.3">
      <c r="C280" s="47"/>
    </row>
    <row r="281" spans="3:3" s="10" customFormat="1" x14ac:dyDescent="0.3">
      <c r="C281" s="47"/>
    </row>
    <row r="282" spans="3:3" s="10" customFormat="1" x14ac:dyDescent="0.3">
      <c r="C282" s="47"/>
    </row>
    <row r="283" spans="3:3" s="10" customFormat="1" x14ac:dyDescent="0.3">
      <c r="C283" s="47"/>
    </row>
    <row r="284" spans="3:3" s="10" customFormat="1" x14ac:dyDescent="0.3">
      <c r="C284" s="47"/>
    </row>
    <row r="285" spans="3:3" s="10" customFormat="1" x14ac:dyDescent="0.3">
      <c r="C285" s="47"/>
    </row>
    <row r="286" spans="3:3" s="10" customFormat="1" x14ac:dyDescent="0.3">
      <c r="C286" s="47"/>
    </row>
    <row r="287" spans="3:3" s="10" customFormat="1" x14ac:dyDescent="0.3">
      <c r="C287" s="47"/>
    </row>
    <row r="288" spans="3:3" s="10" customFormat="1" x14ac:dyDescent="0.3">
      <c r="C288" s="47"/>
    </row>
    <row r="289" spans="3:3" s="10" customFormat="1" x14ac:dyDescent="0.3">
      <c r="C289" s="47"/>
    </row>
    <row r="290" spans="3:3" s="10" customFormat="1" x14ac:dyDescent="0.3">
      <c r="C290" s="47"/>
    </row>
    <row r="291" spans="3:3" s="10" customFormat="1" x14ac:dyDescent="0.3">
      <c r="C291" s="47"/>
    </row>
    <row r="292" spans="3:3" s="10" customFormat="1" x14ac:dyDescent="0.3">
      <c r="C292" s="47"/>
    </row>
    <row r="293" spans="3:3" s="10" customFormat="1" x14ac:dyDescent="0.3">
      <c r="C293" s="47"/>
    </row>
    <row r="294" spans="3:3" s="10" customFormat="1" x14ac:dyDescent="0.3">
      <c r="C294" s="47"/>
    </row>
    <row r="295" spans="3:3" s="10" customFormat="1" x14ac:dyDescent="0.3">
      <c r="C295" s="47"/>
    </row>
    <row r="296" spans="3:3" s="10" customFormat="1" x14ac:dyDescent="0.3">
      <c r="C296" s="47"/>
    </row>
    <row r="297" spans="3:3" s="10" customFormat="1" x14ac:dyDescent="0.3">
      <c r="C297" s="47"/>
    </row>
    <row r="298" spans="3:3" s="10" customFormat="1" x14ac:dyDescent="0.3">
      <c r="C298" s="47"/>
    </row>
    <row r="299" spans="3:3" s="10" customFormat="1" x14ac:dyDescent="0.3">
      <c r="C299" s="47"/>
    </row>
    <row r="300" spans="3:3" s="10" customFormat="1" x14ac:dyDescent="0.3">
      <c r="C300" s="47"/>
    </row>
    <row r="301" spans="3:3" s="10" customFormat="1" x14ac:dyDescent="0.3">
      <c r="C301" s="47"/>
    </row>
    <row r="302" spans="3:3" s="10" customFormat="1" x14ac:dyDescent="0.3">
      <c r="C302" s="47"/>
    </row>
    <row r="303" spans="3:3" s="10" customFormat="1" x14ac:dyDescent="0.3">
      <c r="C303" s="47"/>
    </row>
    <row r="304" spans="3:3" s="10" customFormat="1" x14ac:dyDescent="0.3">
      <c r="C304" s="47"/>
    </row>
    <row r="305" spans="3:3" s="10" customFormat="1" x14ac:dyDescent="0.3">
      <c r="C305" s="47"/>
    </row>
    <row r="306" spans="3:3" s="10" customFormat="1" x14ac:dyDescent="0.3">
      <c r="C306" s="47"/>
    </row>
    <row r="307" spans="3:3" s="10" customFormat="1" x14ac:dyDescent="0.3">
      <c r="C307" s="47"/>
    </row>
    <row r="308" spans="3:3" s="10" customFormat="1" x14ac:dyDescent="0.3">
      <c r="C308" s="47"/>
    </row>
    <row r="309" spans="3:3" s="10" customFormat="1" x14ac:dyDescent="0.3">
      <c r="C309" s="47"/>
    </row>
    <row r="310" spans="3:3" s="10" customFormat="1" x14ac:dyDescent="0.3">
      <c r="C310" s="47"/>
    </row>
    <row r="311" spans="3:3" s="10" customFormat="1" x14ac:dyDescent="0.3">
      <c r="C311" s="47"/>
    </row>
    <row r="312" spans="3:3" s="10" customFormat="1" x14ac:dyDescent="0.3">
      <c r="C312" s="47"/>
    </row>
    <row r="313" spans="3:3" s="10" customFormat="1" x14ac:dyDescent="0.3">
      <c r="C313" s="47"/>
    </row>
    <row r="314" spans="3:3" s="10" customFormat="1" x14ac:dyDescent="0.3">
      <c r="C314" s="47"/>
    </row>
    <row r="315" spans="3:3" s="10" customFormat="1" x14ac:dyDescent="0.3">
      <c r="C315" s="47"/>
    </row>
    <row r="316" spans="3:3" s="10" customFormat="1" x14ac:dyDescent="0.3">
      <c r="C316" s="47"/>
    </row>
    <row r="317" spans="3:3" s="10" customFormat="1" x14ac:dyDescent="0.3">
      <c r="C317" s="47"/>
    </row>
    <row r="318" spans="3:3" s="10" customFormat="1" x14ac:dyDescent="0.3">
      <c r="C318" s="47"/>
    </row>
    <row r="319" spans="3:3" s="10" customFormat="1" x14ac:dyDescent="0.3">
      <c r="C319" s="47"/>
    </row>
    <row r="320" spans="3:3" s="10" customFormat="1" x14ac:dyDescent="0.3">
      <c r="C320" s="47"/>
    </row>
    <row r="321" spans="3:3" s="10" customFormat="1" x14ac:dyDescent="0.3">
      <c r="C321" s="47"/>
    </row>
    <row r="322" spans="3:3" s="10" customFormat="1" x14ac:dyDescent="0.3">
      <c r="C322" s="47"/>
    </row>
    <row r="323" spans="3:3" s="10" customFormat="1" x14ac:dyDescent="0.3">
      <c r="C323" s="47"/>
    </row>
    <row r="324" spans="3:3" s="10" customFormat="1" x14ac:dyDescent="0.3">
      <c r="C324" s="47"/>
    </row>
    <row r="325" spans="3:3" s="10" customFormat="1" x14ac:dyDescent="0.3">
      <c r="C325" s="47"/>
    </row>
    <row r="326" spans="3:3" s="10" customFormat="1" x14ac:dyDescent="0.3">
      <c r="C326" s="47"/>
    </row>
    <row r="327" spans="3:3" s="10" customFormat="1" x14ac:dyDescent="0.3">
      <c r="C327" s="47"/>
    </row>
    <row r="328" spans="3:3" s="10" customFormat="1" x14ac:dyDescent="0.3">
      <c r="C328" s="47"/>
    </row>
    <row r="329" spans="3:3" s="10" customFormat="1" x14ac:dyDescent="0.3">
      <c r="C329" s="47"/>
    </row>
    <row r="330" spans="3:3" s="10" customFormat="1" x14ac:dyDescent="0.3">
      <c r="C330" s="47"/>
    </row>
    <row r="331" spans="3:3" s="10" customFormat="1" x14ac:dyDescent="0.3">
      <c r="C331" s="47"/>
    </row>
    <row r="332" spans="3:3" s="10" customFormat="1" x14ac:dyDescent="0.3">
      <c r="C332" s="47"/>
    </row>
    <row r="333" spans="3:3" s="10" customFormat="1" x14ac:dyDescent="0.3">
      <c r="C333" s="47"/>
    </row>
    <row r="334" spans="3:3" s="10" customFormat="1" x14ac:dyDescent="0.3">
      <c r="C334" s="47"/>
    </row>
    <row r="335" spans="3:3" s="10" customFormat="1" x14ac:dyDescent="0.3">
      <c r="C335" s="47"/>
    </row>
    <row r="336" spans="3:3" s="10" customFormat="1" x14ac:dyDescent="0.3">
      <c r="C336" s="47"/>
    </row>
    <row r="337" spans="3:3" s="10" customFormat="1" x14ac:dyDescent="0.3">
      <c r="C337" s="47"/>
    </row>
    <row r="338" spans="3:3" s="10" customFormat="1" x14ac:dyDescent="0.3">
      <c r="C338" s="47"/>
    </row>
    <row r="339" spans="3:3" s="10" customFormat="1" x14ac:dyDescent="0.3">
      <c r="C339" s="47"/>
    </row>
    <row r="340" spans="3:3" s="10" customFormat="1" x14ac:dyDescent="0.3">
      <c r="C340" s="47"/>
    </row>
    <row r="341" spans="3:3" s="10" customFormat="1" x14ac:dyDescent="0.3">
      <c r="C341" s="47"/>
    </row>
    <row r="342" spans="3:3" s="10" customFormat="1" x14ac:dyDescent="0.3">
      <c r="C342" s="47"/>
    </row>
    <row r="343" spans="3:3" s="10" customFormat="1" x14ac:dyDescent="0.3">
      <c r="C343" s="47"/>
    </row>
    <row r="344" spans="3:3" s="10" customFormat="1" x14ac:dyDescent="0.3">
      <c r="C344" s="47"/>
    </row>
    <row r="345" spans="3:3" s="10" customFormat="1" x14ac:dyDescent="0.3">
      <c r="C345" s="47"/>
    </row>
    <row r="346" spans="3:3" s="10" customFormat="1" x14ac:dyDescent="0.3">
      <c r="C346" s="47"/>
    </row>
    <row r="347" spans="3:3" s="10" customFormat="1" x14ac:dyDescent="0.3">
      <c r="C347" s="47"/>
    </row>
    <row r="348" spans="3:3" s="10" customFormat="1" x14ac:dyDescent="0.3">
      <c r="C348" s="47"/>
    </row>
    <row r="349" spans="3:3" s="10" customFormat="1" x14ac:dyDescent="0.3">
      <c r="C349" s="47"/>
    </row>
    <row r="350" spans="3:3" s="10" customFormat="1" x14ac:dyDescent="0.3">
      <c r="C350" s="47"/>
    </row>
    <row r="351" spans="3:3" s="10" customFormat="1" x14ac:dyDescent="0.3">
      <c r="C351" s="47"/>
    </row>
    <row r="352" spans="3:3" s="10" customFormat="1" x14ac:dyDescent="0.3">
      <c r="C352" s="47"/>
    </row>
    <row r="353" spans="3:3" s="10" customFormat="1" x14ac:dyDescent="0.3">
      <c r="C353" s="47"/>
    </row>
    <row r="354" spans="3:3" s="10" customFormat="1" x14ac:dyDescent="0.3">
      <c r="C354" s="47"/>
    </row>
    <row r="355" spans="3:3" s="10" customFormat="1" x14ac:dyDescent="0.3">
      <c r="C355" s="47"/>
    </row>
    <row r="356" spans="3:3" s="10" customFormat="1" x14ac:dyDescent="0.3">
      <c r="C356" s="47"/>
    </row>
    <row r="357" spans="3:3" s="10" customFormat="1" x14ac:dyDescent="0.3">
      <c r="C357" s="47"/>
    </row>
    <row r="358" spans="3:3" s="10" customFormat="1" x14ac:dyDescent="0.3">
      <c r="C358" s="47"/>
    </row>
    <row r="359" spans="3:3" s="10" customFormat="1" x14ac:dyDescent="0.3">
      <c r="C359" s="47"/>
    </row>
    <row r="360" spans="3:3" s="10" customFormat="1" x14ac:dyDescent="0.3">
      <c r="C360" s="47"/>
    </row>
    <row r="361" spans="3:3" s="10" customFormat="1" x14ac:dyDescent="0.3">
      <c r="C361" s="47"/>
    </row>
    <row r="362" spans="3:3" s="10" customFormat="1" x14ac:dyDescent="0.3">
      <c r="C362" s="47"/>
    </row>
    <row r="363" spans="3:3" s="10" customFormat="1" x14ac:dyDescent="0.3">
      <c r="C363" s="47"/>
    </row>
    <row r="364" spans="3:3" s="10" customFormat="1" x14ac:dyDescent="0.3">
      <c r="C364" s="47"/>
    </row>
    <row r="365" spans="3:3" s="10" customFormat="1" x14ac:dyDescent="0.3">
      <c r="C365" s="47"/>
    </row>
    <row r="366" spans="3:3" s="10" customFormat="1" x14ac:dyDescent="0.3">
      <c r="C366" s="47"/>
    </row>
    <row r="367" spans="3:3" s="10" customFormat="1" x14ac:dyDescent="0.3">
      <c r="C367" s="47"/>
    </row>
    <row r="368" spans="3:3" s="10" customFormat="1" x14ac:dyDescent="0.3">
      <c r="C368" s="47"/>
    </row>
    <row r="369" spans="3:3" s="10" customFormat="1" x14ac:dyDescent="0.3">
      <c r="C369" s="47"/>
    </row>
    <row r="370" spans="3:3" s="10" customFormat="1" x14ac:dyDescent="0.3">
      <c r="C370" s="47"/>
    </row>
    <row r="371" spans="3:3" s="10" customFormat="1" x14ac:dyDescent="0.3">
      <c r="C371" s="47"/>
    </row>
    <row r="372" spans="3:3" s="10" customFormat="1" x14ac:dyDescent="0.3">
      <c r="C372" s="47"/>
    </row>
    <row r="373" spans="3:3" s="10" customFormat="1" x14ac:dyDescent="0.3">
      <c r="C373" s="47"/>
    </row>
    <row r="374" spans="3:3" s="10" customFormat="1" x14ac:dyDescent="0.3">
      <c r="C374" s="47"/>
    </row>
    <row r="375" spans="3:3" s="10" customFormat="1" x14ac:dyDescent="0.3">
      <c r="C375" s="47"/>
    </row>
    <row r="376" spans="3:3" s="10" customFormat="1" x14ac:dyDescent="0.3">
      <c r="C376" s="47"/>
    </row>
    <row r="377" spans="3:3" s="10" customFormat="1" x14ac:dyDescent="0.3">
      <c r="C377" s="47"/>
    </row>
    <row r="378" spans="3:3" s="10" customFormat="1" x14ac:dyDescent="0.3">
      <c r="C378" s="47"/>
    </row>
    <row r="379" spans="3:3" s="10" customFormat="1" x14ac:dyDescent="0.3">
      <c r="C379" s="47"/>
    </row>
    <row r="380" spans="3:3" s="10" customFormat="1" x14ac:dyDescent="0.3">
      <c r="C380" s="47"/>
    </row>
    <row r="381" spans="3:3" s="10" customFormat="1" x14ac:dyDescent="0.3">
      <c r="C381" s="47"/>
    </row>
    <row r="382" spans="3:3" s="10" customFormat="1" x14ac:dyDescent="0.3">
      <c r="C382" s="47"/>
    </row>
    <row r="383" spans="3:3" s="10" customFormat="1" x14ac:dyDescent="0.3">
      <c r="C383" s="47"/>
    </row>
    <row r="384" spans="3:3" s="10" customFormat="1" x14ac:dyDescent="0.3">
      <c r="C384" s="47"/>
    </row>
    <row r="385" spans="3:3" s="10" customFormat="1" x14ac:dyDescent="0.3">
      <c r="C385" s="47"/>
    </row>
    <row r="386" spans="3:3" s="10" customFormat="1" x14ac:dyDescent="0.3">
      <c r="C386" s="47"/>
    </row>
    <row r="387" spans="3:3" s="10" customFormat="1" x14ac:dyDescent="0.3">
      <c r="C387" s="47"/>
    </row>
    <row r="388" spans="3:3" s="10" customFormat="1" x14ac:dyDescent="0.3">
      <c r="C388" s="47"/>
    </row>
    <row r="389" spans="3:3" s="10" customFormat="1" x14ac:dyDescent="0.3">
      <c r="C389" s="47"/>
    </row>
    <row r="390" spans="3:3" s="10" customFormat="1" x14ac:dyDescent="0.3">
      <c r="C390" s="47"/>
    </row>
    <row r="391" spans="3:3" s="10" customFormat="1" x14ac:dyDescent="0.3">
      <c r="C391" s="47"/>
    </row>
    <row r="392" spans="3:3" s="10" customFormat="1" x14ac:dyDescent="0.3">
      <c r="C392" s="47"/>
    </row>
    <row r="393" spans="3:3" s="10" customFormat="1" x14ac:dyDescent="0.3">
      <c r="C393" s="47"/>
    </row>
    <row r="394" spans="3:3" s="10" customFormat="1" x14ac:dyDescent="0.3">
      <c r="C394" s="47"/>
    </row>
    <row r="395" spans="3:3" s="10" customFormat="1" x14ac:dyDescent="0.3">
      <c r="C395" s="47"/>
    </row>
    <row r="396" spans="3:3" s="10" customFormat="1" x14ac:dyDescent="0.3">
      <c r="C396" s="47"/>
    </row>
    <row r="397" spans="3:3" s="10" customFormat="1" x14ac:dyDescent="0.3">
      <c r="C397" s="47"/>
    </row>
    <row r="398" spans="3:3" s="10" customFormat="1" x14ac:dyDescent="0.3">
      <c r="C398" s="47"/>
    </row>
    <row r="399" spans="3:3" s="10" customFormat="1" x14ac:dyDescent="0.3">
      <c r="C399" s="47"/>
    </row>
    <row r="400" spans="3:3" s="10" customFormat="1" x14ac:dyDescent="0.3">
      <c r="C400" s="47"/>
    </row>
    <row r="401" spans="3:3" s="10" customFormat="1" x14ac:dyDescent="0.3">
      <c r="C401" s="47"/>
    </row>
    <row r="402" spans="3:3" s="10" customFormat="1" x14ac:dyDescent="0.3">
      <c r="C402" s="47"/>
    </row>
    <row r="403" spans="3:3" s="10" customFormat="1" x14ac:dyDescent="0.3">
      <c r="C403" s="47"/>
    </row>
    <row r="404" spans="3:3" s="10" customFormat="1" x14ac:dyDescent="0.3">
      <c r="C404" s="47"/>
    </row>
    <row r="405" spans="3:3" s="10" customFormat="1" x14ac:dyDescent="0.3">
      <c r="C405" s="47"/>
    </row>
    <row r="406" spans="3:3" s="10" customFormat="1" x14ac:dyDescent="0.3">
      <c r="C406" s="47"/>
    </row>
    <row r="407" spans="3:3" s="10" customFormat="1" x14ac:dyDescent="0.3">
      <c r="C407" s="47"/>
    </row>
    <row r="408" spans="3:3" s="10" customFormat="1" x14ac:dyDescent="0.3">
      <c r="C408" s="47"/>
    </row>
    <row r="409" spans="3:3" s="10" customFormat="1" x14ac:dyDescent="0.3">
      <c r="C409" s="47"/>
    </row>
    <row r="410" spans="3:3" s="10" customFormat="1" x14ac:dyDescent="0.3">
      <c r="C410" s="47"/>
    </row>
    <row r="411" spans="3:3" s="10" customFormat="1" x14ac:dyDescent="0.3">
      <c r="C411" s="47"/>
    </row>
    <row r="412" spans="3:3" s="10" customFormat="1" x14ac:dyDescent="0.3">
      <c r="C412" s="47"/>
    </row>
    <row r="413" spans="3:3" s="10" customFormat="1" x14ac:dyDescent="0.3">
      <c r="C413" s="47"/>
    </row>
    <row r="414" spans="3:3" s="10" customFormat="1" x14ac:dyDescent="0.3">
      <c r="C414" s="47"/>
    </row>
    <row r="415" spans="3:3" s="10" customFormat="1" x14ac:dyDescent="0.3">
      <c r="C415" s="47"/>
    </row>
    <row r="416" spans="3:3" s="10" customFormat="1" x14ac:dyDescent="0.3">
      <c r="C416" s="47"/>
    </row>
    <row r="417" spans="3:3" s="10" customFormat="1" x14ac:dyDescent="0.3">
      <c r="C417" s="47"/>
    </row>
    <row r="418" spans="3:3" s="10" customFormat="1" x14ac:dyDescent="0.3">
      <c r="C418" s="47"/>
    </row>
    <row r="419" spans="3:3" s="10" customFormat="1" x14ac:dyDescent="0.3">
      <c r="C419" s="47"/>
    </row>
    <row r="420" spans="3:3" s="10" customFormat="1" x14ac:dyDescent="0.3">
      <c r="C420" s="47"/>
    </row>
    <row r="421" spans="3:3" s="10" customFormat="1" x14ac:dyDescent="0.3">
      <c r="C421" s="47"/>
    </row>
    <row r="422" spans="3:3" s="10" customFormat="1" x14ac:dyDescent="0.3">
      <c r="C422" s="47"/>
    </row>
    <row r="423" spans="3:3" s="10" customFormat="1" x14ac:dyDescent="0.3">
      <c r="C423" s="47"/>
    </row>
    <row r="424" spans="3:3" s="10" customFormat="1" x14ac:dyDescent="0.3">
      <c r="C424" s="47"/>
    </row>
    <row r="425" spans="3:3" s="10" customFormat="1" x14ac:dyDescent="0.3">
      <c r="C425" s="47"/>
    </row>
    <row r="426" spans="3:3" s="10" customFormat="1" x14ac:dyDescent="0.3">
      <c r="C426" s="47"/>
    </row>
    <row r="427" spans="3:3" s="10" customFormat="1" x14ac:dyDescent="0.3">
      <c r="C427" s="47"/>
    </row>
    <row r="428" spans="3:3" s="10" customFormat="1" x14ac:dyDescent="0.3">
      <c r="C428" s="47"/>
    </row>
    <row r="429" spans="3:3" s="10" customFormat="1" x14ac:dyDescent="0.3">
      <c r="C429" s="47"/>
    </row>
    <row r="430" spans="3:3" s="10" customFormat="1" x14ac:dyDescent="0.3">
      <c r="C430" s="47"/>
    </row>
    <row r="431" spans="3:3" s="10" customFormat="1" x14ac:dyDescent="0.3">
      <c r="C431" s="47"/>
    </row>
    <row r="432" spans="3:3" s="10" customFormat="1" x14ac:dyDescent="0.3">
      <c r="C432" s="47"/>
    </row>
    <row r="433" spans="3:3" s="10" customFormat="1" x14ac:dyDescent="0.3">
      <c r="C433" s="47"/>
    </row>
    <row r="434" spans="3:3" s="10" customFormat="1" x14ac:dyDescent="0.3">
      <c r="C434" s="47"/>
    </row>
    <row r="435" spans="3:3" s="10" customFormat="1" x14ac:dyDescent="0.3">
      <c r="C435" s="47"/>
    </row>
    <row r="436" spans="3:3" s="10" customFormat="1" x14ac:dyDescent="0.3">
      <c r="C436" s="47"/>
    </row>
    <row r="437" spans="3:3" s="10" customFormat="1" x14ac:dyDescent="0.3">
      <c r="C437" s="47"/>
    </row>
    <row r="438" spans="3:3" s="10" customFormat="1" x14ac:dyDescent="0.3">
      <c r="C438" s="47"/>
    </row>
    <row r="439" spans="3:3" s="10" customFormat="1" x14ac:dyDescent="0.3">
      <c r="C439" s="47"/>
    </row>
    <row r="440" spans="3:3" s="10" customFormat="1" x14ac:dyDescent="0.3">
      <c r="C440" s="47"/>
    </row>
    <row r="441" spans="3:3" s="10" customFormat="1" x14ac:dyDescent="0.3">
      <c r="C441" s="47"/>
    </row>
    <row r="442" spans="3:3" s="10" customFormat="1" x14ac:dyDescent="0.3">
      <c r="C442" s="47"/>
    </row>
    <row r="443" spans="3:3" s="10" customFormat="1" x14ac:dyDescent="0.3">
      <c r="C443" s="47"/>
    </row>
    <row r="444" spans="3:3" s="10" customFormat="1" x14ac:dyDescent="0.3">
      <c r="C444" s="47"/>
    </row>
    <row r="445" spans="3:3" s="10" customFormat="1" x14ac:dyDescent="0.3">
      <c r="C445" s="47"/>
    </row>
    <row r="446" spans="3:3" s="10" customFormat="1" x14ac:dyDescent="0.3">
      <c r="C446" s="47"/>
    </row>
    <row r="447" spans="3:3" s="10" customFormat="1" x14ac:dyDescent="0.3">
      <c r="C447" s="47"/>
    </row>
    <row r="448" spans="3:3" s="10" customFormat="1" x14ac:dyDescent="0.3">
      <c r="C448" s="47"/>
    </row>
    <row r="449" spans="3:3" s="10" customFormat="1" x14ac:dyDescent="0.3">
      <c r="C449" s="47"/>
    </row>
    <row r="450" spans="3:3" s="10" customFormat="1" x14ac:dyDescent="0.3">
      <c r="C450" s="47"/>
    </row>
    <row r="451" spans="3:3" s="10" customFormat="1" x14ac:dyDescent="0.3">
      <c r="C451" s="47"/>
    </row>
    <row r="452" spans="3:3" s="10" customFormat="1" x14ac:dyDescent="0.3">
      <c r="C452" s="47"/>
    </row>
    <row r="453" spans="3:3" s="10" customFormat="1" x14ac:dyDescent="0.3">
      <c r="C453" s="47"/>
    </row>
    <row r="454" spans="3:3" s="10" customFormat="1" x14ac:dyDescent="0.3">
      <c r="C454" s="47"/>
    </row>
    <row r="455" spans="3:3" s="10" customFormat="1" x14ac:dyDescent="0.3">
      <c r="C455" s="47"/>
    </row>
    <row r="456" spans="3:3" s="10" customFormat="1" x14ac:dyDescent="0.3">
      <c r="C456" s="47"/>
    </row>
    <row r="457" spans="3:3" s="10" customFormat="1" x14ac:dyDescent="0.3">
      <c r="C457" s="47"/>
    </row>
    <row r="458" spans="3:3" s="10" customFormat="1" x14ac:dyDescent="0.3">
      <c r="C458" s="47"/>
    </row>
    <row r="459" spans="3:3" s="10" customFormat="1" x14ac:dyDescent="0.3">
      <c r="C459" s="47"/>
    </row>
    <row r="460" spans="3:3" s="10" customFormat="1" x14ac:dyDescent="0.3">
      <c r="C460" s="47"/>
    </row>
    <row r="461" spans="3:3" s="10" customFormat="1" x14ac:dyDescent="0.3">
      <c r="C461" s="47"/>
    </row>
    <row r="462" spans="3:3" s="10" customFormat="1" x14ac:dyDescent="0.3">
      <c r="C462" s="47"/>
    </row>
    <row r="463" spans="3:3" s="10" customFormat="1" x14ac:dyDescent="0.3">
      <c r="C463" s="47"/>
    </row>
    <row r="464" spans="3:3" s="10" customFormat="1" x14ac:dyDescent="0.3">
      <c r="C464" s="47"/>
    </row>
    <row r="465" spans="3:3" s="10" customFormat="1" x14ac:dyDescent="0.3">
      <c r="C465" s="47"/>
    </row>
    <row r="466" spans="3:3" s="10" customFormat="1" x14ac:dyDescent="0.3">
      <c r="C466" s="47"/>
    </row>
    <row r="467" spans="3:3" s="10" customFormat="1" x14ac:dyDescent="0.3">
      <c r="C467" s="47"/>
    </row>
    <row r="468" spans="3:3" s="10" customFormat="1" x14ac:dyDescent="0.3">
      <c r="C468" s="47"/>
    </row>
    <row r="469" spans="3:3" s="10" customFormat="1" x14ac:dyDescent="0.3">
      <c r="C469" s="47"/>
    </row>
    <row r="470" spans="3:3" s="10" customFormat="1" x14ac:dyDescent="0.3">
      <c r="C470" s="47"/>
    </row>
    <row r="471" spans="3:3" s="10" customFormat="1" x14ac:dyDescent="0.3">
      <c r="C471" s="47"/>
    </row>
    <row r="472" spans="3:3" s="10" customFormat="1" x14ac:dyDescent="0.3">
      <c r="C472" s="47"/>
    </row>
    <row r="473" spans="3:3" s="10" customFormat="1" x14ac:dyDescent="0.3">
      <c r="C473" s="47"/>
    </row>
    <row r="474" spans="3:3" s="10" customFormat="1" x14ac:dyDescent="0.3">
      <c r="C474" s="47"/>
    </row>
    <row r="475" spans="3:3" s="10" customFormat="1" x14ac:dyDescent="0.3">
      <c r="C475" s="47"/>
    </row>
    <row r="476" spans="3:3" s="10" customFormat="1" x14ac:dyDescent="0.3">
      <c r="C476" s="47"/>
    </row>
    <row r="477" spans="3:3" s="10" customFormat="1" x14ac:dyDescent="0.3">
      <c r="C477" s="47"/>
    </row>
    <row r="478" spans="3:3" s="10" customFormat="1" x14ac:dyDescent="0.3">
      <c r="C478" s="47"/>
    </row>
    <row r="479" spans="3:3" s="10" customFormat="1" x14ac:dyDescent="0.3">
      <c r="C479" s="47"/>
    </row>
    <row r="480" spans="3:3" s="10" customFormat="1" x14ac:dyDescent="0.3">
      <c r="C480" s="47"/>
    </row>
    <row r="481" spans="3:3" s="10" customFormat="1" x14ac:dyDescent="0.3">
      <c r="C481" s="47"/>
    </row>
    <row r="482" spans="3:3" s="10" customFormat="1" x14ac:dyDescent="0.3">
      <c r="C482" s="47"/>
    </row>
    <row r="483" spans="3:3" s="10" customFormat="1" x14ac:dyDescent="0.3">
      <c r="C483" s="47"/>
    </row>
    <row r="484" spans="3:3" s="10" customFormat="1" x14ac:dyDescent="0.3">
      <c r="C484" s="47"/>
    </row>
    <row r="485" spans="3:3" s="10" customFormat="1" x14ac:dyDescent="0.3">
      <c r="C485" s="47"/>
    </row>
    <row r="486" spans="3:3" s="10" customFormat="1" x14ac:dyDescent="0.3">
      <c r="C486" s="47"/>
    </row>
    <row r="487" spans="3:3" s="10" customFormat="1" x14ac:dyDescent="0.3">
      <c r="C487" s="47"/>
    </row>
    <row r="488" spans="3:3" s="10" customFormat="1" x14ac:dyDescent="0.3">
      <c r="C488" s="47"/>
    </row>
    <row r="489" spans="3:3" s="10" customFormat="1" x14ac:dyDescent="0.3">
      <c r="C489" s="47"/>
    </row>
    <row r="490" spans="3:3" s="10" customFormat="1" x14ac:dyDescent="0.3">
      <c r="C490" s="47"/>
    </row>
    <row r="491" spans="3:3" s="10" customFormat="1" x14ac:dyDescent="0.3">
      <c r="C491" s="47"/>
    </row>
    <row r="492" spans="3:3" s="10" customFormat="1" x14ac:dyDescent="0.3">
      <c r="C492" s="47"/>
    </row>
    <row r="493" spans="3:3" s="10" customFormat="1" x14ac:dyDescent="0.3">
      <c r="C493" s="47"/>
    </row>
    <row r="494" spans="3:3" s="10" customFormat="1" x14ac:dyDescent="0.3">
      <c r="C494" s="47"/>
    </row>
    <row r="495" spans="3:3" s="10" customFormat="1" x14ac:dyDescent="0.3">
      <c r="C495" s="47"/>
    </row>
    <row r="496" spans="3:3" s="10" customFormat="1" x14ac:dyDescent="0.3">
      <c r="C496" s="47"/>
    </row>
    <row r="497" spans="3:3" s="10" customFormat="1" x14ac:dyDescent="0.3">
      <c r="C497" s="47"/>
    </row>
    <row r="498" spans="3:3" s="10" customFormat="1" x14ac:dyDescent="0.3">
      <c r="C498" s="47"/>
    </row>
    <row r="499" spans="3:3" s="10" customFormat="1" x14ac:dyDescent="0.3">
      <c r="C499" s="47"/>
    </row>
    <row r="500" spans="3:3" s="10" customFormat="1" x14ac:dyDescent="0.3">
      <c r="C500" s="47"/>
    </row>
    <row r="501" spans="3:3" s="10" customFormat="1" x14ac:dyDescent="0.3">
      <c r="C501" s="47"/>
    </row>
    <row r="502" spans="3:3" s="10" customFormat="1" x14ac:dyDescent="0.3">
      <c r="C502" s="47"/>
    </row>
    <row r="503" spans="3:3" s="10" customFormat="1" x14ac:dyDescent="0.3">
      <c r="C503" s="47"/>
    </row>
    <row r="504" spans="3:3" s="10" customFormat="1" x14ac:dyDescent="0.3">
      <c r="C504" s="47"/>
    </row>
    <row r="505" spans="3:3" s="10" customFormat="1" x14ac:dyDescent="0.3">
      <c r="C505" s="47"/>
    </row>
    <row r="506" spans="3:3" s="10" customFormat="1" x14ac:dyDescent="0.3">
      <c r="C506" s="47"/>
    </row>
    <row r="507" spans="3:3" s="10" customFormat="1" x14ac:dyDescent="0.3">
      <c r="C507" s="47"/>
    </row>
    <row r="508" spans="3:3" s="10" customFormat="1" x14ac:dyDescent="0.3">
      <c r="C508" s="47"/>
    </row>
    <row r="509" spans="3:3" s="10" customFormat="1" x14ac:dyDescent="0.3">
      <c r="C509" s="47"/>
    </row>
    <row r="510" spans="3:3" s="10" customFormat="1" x14ac:dyDescent="0.3">
      <c r="C510" s="47"/>
    </row>
    <row r="511" spans="3:3" s="10" customFormat="1" x14ac:dyDescent="0.3">
      <c r="C511" s="47"/>
    </row>
    <row r="512" spans="3:3" s="10" customFormat="1" x14ac:dyDescent="0.3">
      <c r="C512" s="47"/>
    </row>
    <row r="513" spans="3:3" s="10" customFormat="1" x14ac:dyDescent="0.3">
      <c r="C513" s="47"/>
    </row>
    <row r="514" spans="3:3" s="10" customFormat="1" x14ac:dyDescent="0.3">
      <c r="C514" s="47"/>
    </row>
    <row r="515" spans="3:3" s="10" customFormat="1" x14ac:dyDescent="0.3">
      <c r="C515" s="47"/>
    </row>
    <row r="516" spans="3:3" s="10" customFormat="1" x14ac:dyDescent="0.3">
      <c r="C516" s="47"/>
    </row>
    <row r="517" spans="3:3" s="10" customFormat="1" x14ac:dyDescent="0.3">
      <c r="C517" s="47"/>
    </row>
    <row r="518" spans="3:3" s="10" customFormat="1" x14ac:dyDescent="0.3">
      <c r="C518" s="47"/>
    </row>
    <row r="519" spans="3:3" s="10" customFormat="1" x14ac:dyDescent="0.3">
      <c r="C519" s="47"/>
    </row>
    <row r="520" spans="3:3" s="10" customFormat="1" x14ac:dyDescent="0.3">
      <c r="C520" s="47"/>
    </row>
    <row r="521" spans="3:3" s="10" customFormat="1" x14ac:dyDescent="0.3">
      <c r="C521" s="47"/>
    </row>
    <row r="522" spans="3:3" s="10" customFormat="1" x14ac:dyDescent="0.3">
      <c r="C522" s="47"/>
    </row>
    <row r="523" spans="3:3" s="10" customFormat="1" x14ac:dyDescent="0.3">
      <c r="C523" s="47"/>
    </row>
    <row r="524" spans="3:3" s="10" customFormat="1" x14ac:dyDescent="0.3">
      <c r="C524" s="47"/>
    </row>
    <row r="525" spans="3:3" s="10" customFormat="1" x14ac:dyDescent="0.3">
      <c r="C525" s="47"/>
    </row>
    <row r="526" spans="3:3" s="10" customFormat="1" x14ac:dyDescent="0.3">
      <c r="C526" s="47"/>
    </row>
    <row r="527" spans="3:3" s="10" customFormat="1" x14ac:dyDescent="0.3">
      <c r="C527" s="47"/>
    </row>
    <row r="528" spans="3:3" s="10" customFormat="1" x14ac:dyDescent="0.3">
      <c r="C528" s="47"/>
    </row>
    <row r="529" spans="3:3" s="10" customFormat="1" x14ac:dyDescent="0.3">
      <c r="C529" s="47"/>
    </row>
    <row r="530" spans="3:3" s="10" customFormat="1" x14ac:dyDescent="0.3">
      <c r="C530" s="47"/>
    </row>
    <row r="531" spans="3:3" s="10" customFormat="1" x14ac:dyDescent="0.3">
      <c r="C531" s="47"/>
    </row>
    <row r="532" spans="3:3" s="10" customFormat="1" x14ac:dyDescent="0.3">
      <c r="C532" s="47"/>
    </row>
    <row r="533" spans="3:3" s="10" customFormat="1" x14ac:dyDescent="0.3">
      <c r="C533" s="47"/>
    </row>
    <row r="534" spans="3:3" s="10" customFormat="1" x14ac:dyDescent="0.3">
      <c r="C534" s="47"/>
    </row>
    <row r="535" spans="3:3" s="10" customFormat="1" x14ac:dyDescent="0.3">
      <c r="C535" s="47"/>
    </row>
    <row r="536" spans="3:3" s="10" customFormat="1" x14ac:dyDescent="0.3">
      <c r="C536" s="47"/>
    </row>
    <row r="537" spans="3:3" s="10" customFormat="1" x14ac:dyDescent="0.3">
      <c r="C537" s="47"/>
    </row>
    <row r="538" spans="3:3" s="10" customFormat="1" x14ac:dyDescent="0.3">
      <c r="C538" s="47"/>
    </row>
    <row r="539" spans="3:3" s="10" customFormat="1" x14ac:dyDescent="0.3">
      <c r="C539" s="47"/>
    </row>
    <row r="540" spans="3:3" s="10" customFormat="1" x14ac:dyDescent="0.3">
      <c r="C540" s="47"/>
    </row>
    <row r="541" spans="3:3" s="10" customFormat="1" x14ac:dyDescent="0.3">
      <c r="C541" s="47"/>
    </row>
    <row r="542" spans="3:3" s="10" customFormat="1" x14ac:dyDescent="0.3">
      <c r="C542" s="47"/>
    </row>
    <row r="543" spans="3:3" s="10" customFormat="1" x14ac:dyDescent="0.3">
      <c r="C543" s="47"/>
    </row>
    <row r="544" spans="3:3" s="10" customFormat="1" x14ac:dyDescent="0.3">
      <c r="C544" s="47"/>
    </row>
    <row r="545" spans="3:3" s="10" customFormat="1" x14ac:dyDescent="0.3">
      <c r="C545" s="47"/>
    </row>
    <row r="546" spans="3:3" s="10" customFormat="1" x14ac:dyDescent="0.3">
      <c r="C546" s="47"/>
    </row>
    <row r="547" spans="3:3" s="10" customFormat="1" x14ac:dyDescent="0.3">
      <c r="C547" s="47"/>
    </row>
    <row r="548" spans="3:3" s="10" customFormat="1" x14ac:dyDescent="0.3">
      <c r="C548" s="47"/>
    </row>
    <row r="549" spans="3:3" s="10" customFormat="1" x14ac:dyDescent="0.3">
      <c r="C549" s="47"/>
    </row>
    <row r="550" spans="3:3" s="10" customFormat="1" x14ac:dyDescent="0.3">
      <c r="C550" s="47"/>
    </row>
    <row r="551" spans="3:3" s="10" customFormat="1" x14ac:dyDescent="0.3">
      <c r="C551" s="47"/>
    </row>
    <row r="552" spans="3:3" s="10" customFormat="1" x14ac:dyDescent="0.3">
      <c r="C552" s="47"/>
    </row>
    <row r="553" spans="3:3" s="10" customFormat="1" x14ac:dyDescent="0.3">
      <c r="C553" s="47"/>
    </row>
    <row r="554" spans="3:3" s="10" customFormat="1" x14ac:dyDescent="0.3">
      <c r="C554" s="47"/>
    </row>
    <row r="555" spans="3:3" s="10" customFormat="1" x14ac:dyDescent="0.3">
      <c r="C555" s="47"/>
    </row>
    <row r="556" spans="3:3" s="10" customFormat="1" x14ac:dyDescent="0.3">
      <c r="C556" s="47"/>
    </row>
    <row r="557" spans="3:3" s="10" customFormat="1" x14ac:dyDescent="0.3">
      <c r="C557" s="47"/>
    </row>
    <row r="558" spans="3:3" s="10" customFormat="1" x14ac:dyDescent="0.3">
      <c r="C558" s="47"/>
    </row>
    <row r="559" spans="3:3" s="10" customFormat="1" x14ac:dyDescent="0.3">
      <c r="C559" s="47"/>
    </row>
    <row r="560" spans="3:3" s="10" customFormat="1" x14ac:dyDescent="0.3">
      <c r="C560" s="47"/>
    </row>
    <row r="561" spans="3:3" s="10" customFormat="1" x14ac:dyDescent="0.3">
      <c r="C561" s="47"/>
    </row>
    <row r="562" spans="3:3" s="10" customFormat="1" x14ac:dyDescent="0.3">
      <c r="C562" s="47"/>
    </row>
    <row r="563" spans="3:3" s="10" customFormat="1" x14ac:dyDescent="0.3">
      <c r="C563" s="47"/>
    </row>
    <row r="564" spans="3:3" s="10" customFormat="1" x14ac:dyDescent="0.3">
      <c r="C564" s="47"/>
    </row>
    <row r="565" spans="3:3" s="10" customFormat="1" x14ac:dyDescent="0.3">
      <c r="C565" s="47"/>
    </row>
    <row r="566" spans="3:3" s="10" customFormat="1" x14ac:dyDescent="0.3">
      <c r="C566" s="47"/>
    </row>
    <row r="567" spans="3:3" s="10" customFormat="1" x14ac:dyDescent="0.3">
      <c r="C567" s="47"/>
    </row>
    <row r="568" spans="3:3" s="10" customFormat="1" x14ac:dyDescent="0.3">
      <c r="C568" s="47"/>
    </row>
    <row r="569" spans="3:3" s="10" customFormat="1" x14ac:dyDescent="0.3">
      <c r="C569" s="47"/>
    </row>
    <row r="570" spans="3:3" s="10" customFormat="1" x14ac:dyDescent="0.3">
      <c r="C570" s="47"/>
    </row>
    <row r="571" spans="3:3" s="10" customFormat="1" x14ac:dyDescent="0.3">
      <c r="C571" s="47"/>
    </row>
    <row r="572" spans="3:3" s="10" customFormat="1" x14ac:dyDescent="0.3">
      <c r="C572" s="47"/>
    </row>
    <row r="573" spans="3:3" s="10" customFormat="1" x14ac:dyDescent="0.3">
      <c r="C573" s="47"/>
    </row>
    <row r="574" spans="3:3" s="10" customFormat="1" x14ac:dyDescent="0.3">
      <c r="C574" s="47"/>
    </row>
    <row r="575" spans="3:3" s="10" customFormat="1" x14ac:dyDescent="0.3">
      <c r="C575" s="47"/>
    </row>
    <row r="576" spans="3:3" s="10" customFormat="1" x14ac:dyDescent="0.3">
      <c r="C576" s="47"/>
    </row>
    <row r="577" spans="3:3" s="10" customFormat="1" x14ac:dyDescent="0.3">
      <c r="C577" s="47"/>
    </row>
    <row r="578" spans="3:3" s="10" customFormat="1" x14ac:dyDescent="0.3">
      <c r="C578" s="47"/>
    </row>
    <row r="579" spans="3:3" s="10" customFormat="1" x14ac:dyDescent="0.3">
      <c r="C579" s="47"/>
    </row>
    <row r="580" spans="3:3" s="10" customFormat="1" x14ac:dyDescent="0.3">
      <c r="C580" s="47"/>
    </row>
    <row r="581" spans="3:3" s="10" customFormat="1" x14ac:dyDescent="0.3">
      <c r="C581" s="47"/>
    </row>
    <row r="582" spans="3:3" s="10" customFormat="1" x14ac:dyDescent="0.3">
      <c r="C582" s="47"/>
    </row>
    <row r="583" spans="3:3" s="10" customFormat="1" x14ac:dyDescent="0.3">
      <c r="C583" s="47"/>
    </row>
    <row r="584" spans="3:3" s="10" customFormat="1" x14ac:dyDescent="0.3">
      <c r="C584" s="47"/>
    </row>
    <row r="585" spans="3:3" s="10" customFormat="1" x14ac:dyDescent="0.3">
      <c r="C585" s="47"/>
    </row>
    <row r="586" spans="3:3" s="10" customFormat="1" x14ac:dyDescent="0.3">
      <c r="C586" s="47"/>
    </row>
    <row r="587" spans="3:3" s="10" customFormat="1" x14ac:dyDescent="0.3">
      <c r="C587" s="47"/>
    </row>
    <row r="588" spans="3:3" s="10" customFormat="1" x14ac:dyDescent="0.3">
      <c r="C588" s="47"/>
    </row>
    <row r="589" spans="3:3" s="10" customFormat="1" x14ac:dyDescent="0.3">
      <c r="C589" s="47"/>
    </row>
    <row r="590" spans="3:3" s="10" customFormat="1" x14ac:dyDescent="0.3">
      <c r="C590" s="47"/>
    </row>
    <row r="591" spans="3:3" s="10" customFormat="1" x14ac:dyDescent="0.3">
      <c r="C591" s="47"/>
    </row>
    <row r="592" spans="3:3" s="10" customFormat="1" x14ac:dyDescent="0.3">
      <c r="C592" s="47"/>
    </row>
    <row r="593" spans="3:3" s="10" customFormat="1" x14ac:dyDescent="0.3">
      <c r="C593" s="47"/>
    </row>
    <row r="594" spans="3:3" s="10" customFormat="1" x14ac:dyDescent="0.3">
      <c r="C594" s="47"/>
    </row>
    <row r="595" spans="3:3" s="10" customFormat="1" x14ac:dyDescent="0.3">
      <c r="C595" s="47"/>
    </row>
    <row r="596" spans="3:3" s="10" customFormat="1" x14ac:dyDescent="0.3">
      <c r="C596" s="47"/>
    </row>
    <row r="597" spans="3:3" s="10" customFormat="1" x14ac:dyDescent="0.3">
      <c r="C597" s="47"/>
    </row>
    <row r="598" spans="3:3" s="10" customFormat="1" x14ac:dyDescent="0.3">
      <c r="C598" s="47"/>
    </row>
    <row r="599" spans="3:3" s="10" customFormat="1" x14ac:dyDescent="0.3">
      <c r="C599" s="47"/>
    </row>
    <row r="600" spans="3:3" s="10" customFormat="1" x14ac:dyDescent="0.3">
      <c r="C600" s="47"/>
    </row>
    <row r="601" spans="3:3" s="10" customFormat="1" x14ac:dyDescent="0.3">
      <c r="C601" s="47"/>
    </row>
    <row r="602" spans="3:3" s="10" customFormat="1" x14ac:dyDescent="0.3">
      <c r="C602" s="47"/>
    </row>
    <row r="603" spans="3:3" s="10" customFormat="1" x14ac:dyDescent="0.3">
      <c r="C603" s="47"/>
    </row>
    <row r="604" spans="3:3" s="10" customFormat="1" x14ac:dyDescent="0.3">
      <c r="C604" s="47"/>
    </row>
    <row r="605" spans="3:3" s="10" customFormat="1" x14ac:dyDescent="0.3">
      <c r="C605" s="47"/>
    </row>
    <row r="606" spans="3:3" s="10" customFormat="1" x14ac:dyDescent="0.3">
      <c r="C606" s="47"/>
    </row>
    <row r="607" spans="3:3" s="10" customFormat="1" x14ac:dyDescent="0.3">
      <c r="C607" s="47"/>
    </row>
    <row r="608" spans="3:3" s="10" customFormat="1" x14ac:dyDescent="0.3">
      <c r="C608" s="47"/>
    </row>
    <row r="609" spans="3:3" s="10" customFormat="1" x14ac:dyDescent="0.3">
      <c r="C609" s="47"/>
    </row>
    <row r="610" spans="3:3" s="10" customFormat="1" x14ac:dyDescent="0.3">
      <c r="C610" s="47"/>
    </row>
    <row r="611" spans="3:3" s="10" customFormat="1" x14ac:dyDescent="0.3">
      <c r="C611" s="47"/>
    </row>
    <row r="612" spans="3:3" s="10" customFormat="1" x14ac:dyDescent="0.3">
      <c r="C612" s="47"/>
    </row>
    <row r="613" spans="3:3" s="10" customFormat="1" x14ac:dyDescent="0.3">
      <c r="C613" s="47"/>
    </row>
    <row r="614" spans="3:3" s="10" customFormat="1" x14ac:dyDescent="0.3">
      <c r="C614" s="47"/>
    </row>
    <row r="615" spans="3:3" s="10" customFormat="1" x14ac:dyDescent="0.3">
      <c r="C615" s="47"/>
    </row>
    <row r="616" spans="3:3" s="10" customFormat="1" x14ac:dyDescent="0.3">
      <c r="C616" s="47"/>
    </row>
    <row r="617" spans="3:3" s="10" customFormat="1" x14ac:dyDescent="0.3">
      <c r="C617" s="47"/>
    </row>
    <row r="618" spans="3:3" s="10" customFormat="1" x14ac:dyDescent="0.3">
      <c r="C618" s="47"/>
    </row>
    <row r="619" spans="3:3" s="10" customFormat="1" x14ac:dyDescent="0.3">
      <c r="C619" s="47"/>
    </row>
    <row r="620" spans="3:3" s="10" customFormat="1" x14ac:dyDescent="0.3">
      <c r="C620" s="47"/>
    </row>
    <row r="621" spans="3:3" s="10" customFormat="1" x14ac:dyDescent="0.3">
      <c r="C621" s="47"/>
    </row>
    <row r="622" spans="3:3" s="10" customFormat="1" x14ac:dyDescent="0.3">
      <c r="C622" s="47"/>
    </row>
    <row r="623" spans="3:3" s="10" customFormat="1" x14ac:dyDescent="0.3">
      <c r="C623" s="47"/>
    </row>
    <row r="624" spans="3:3" s="10" customFormat="1" x14ac:dyDescent="0.3">
      <c r="C624" s="47"/>
    </row>
    <row r="625" spans="3:3" s="10" customFormat="1" x14ac:dyDescent="0.3">
      <c r="C625" s="47"/>
    </row>
    <row r="626" spans="3:3" s="10" customFormat="1" x14ac:dyDescent="0.3">
      <c r="C626" s="47"/>
    </row>
    <row r="627" spans="3:3" s="10" customFormat="1" x14ac:dyDescent="0.3">
      <c r="C627" s="47"/>
    </row>
    <row r="628" spans="3:3" s="10" customFormat="1" x14ac:dyDescent="0.3">
      <c r="C628" s="47"/>
    </row>
    <row r="629" spans="3:3" s="10" customFormat="1" x14ac:dyDescent="0.3">
      <c r="C629" s="47"/>
    </row>
    <row r="630" spans="3:3" s="10" customFormat="1" x14ac:dyDescent="0.3">
      <c r="C630" s="47"/>
    </row>
    <row r="631" spans="3:3" s="10" customFormat="1" x14ac:dyDescent="0.3">
      <c r="C631" s="47"/>
    </row>
    <row r="632" spans="3:3" s="10" customFormat="1" x14ac:dyDescent="0.3">
      <c r="C632" s="47"/>
    </row>
    <row r="633" spans="3:3" s="10" customFormat="1" x14ac:dyDescent="0.3">
      <c r="C633" s="47"/>
    </row>
    <row r="634" spans="3:3" s="10" customFormat="1" x14ac:dyDescent="0.3">
      <c r="C634" s="47"/>
    </row>
    <row r="635" spans="3:3" s="10" customFormat="1" x14ac:dyDescent="0.3">
      <c r="C635" s="47"/>
    </row>
    <row r="636" spans="3:3" s="10" customFormat="1" x14ac:dyDescent="0.3">
      <c r="C636" s="47"/>
    </row>
    <row r="637" spans="3:3" s="10" customFormat="1" x14ac:dyDescent="0.3">
      <c r="C637" s="47"/>
    </row>
    <row r="638" spans="3:3" s="10" customFormat="1" x14ac:dyDescent="0.3">
      <c r="C638" s="47"/>
    </row>
    <row r="639" spans="3:3" s="10" customFormat="1" x14ac:dyDescent="0.3">
      <c r="C639" s="47"/>
    </row>
    <row r="640" spans="3:3" s="10" customFormat="1" x14ac:dyDescent="0.3">
      <c r="C640" s="47"/>
    </row>
    <row r="641" spans="3:3" s="10" customFormat="1" x14ac:dyDescent="0.3">
      <c r="C641" s="47"/>
    </row>
    <row r="642" spans="3:3" s="10" customFormat="1" x14ac:dyDescent="0.3">
      <c r="C642" s="47"/>
    </row>
    <row r="643" spans="3:3" s="10" customFormat="1" x14ac:dyDescent="0.3">
      <c r="C643" s="47"/>
    </row>
    <row r="644" spans="3:3" s="10" customFormat="1" x14ac:dyDescent="0.3">
      <c r="C644" s="47"/>
    </row>
    <row r="645" spans="3:3" s="10" customFormat="1" x14ac:dyDescent="0.3">
      <c r="C645" s="47"/>
    </row>
    <row r="646" spans="3:3" s="10" customFormat="1" x14ac:dyDescent="0.3">
      <c r="C646" s="47"/>
    </row>
    <row r="647" spans="3:3" s="10" customFormat="1" x14ac:dyDescent="0.3">
      <c r="C647" s="47"/>
    </row>
    <row r="648" spans="3:3" s="10" customFormat="1" x14ac:dyDescent="0.3">
      <c r="C648" s="47"/>
    </row>
    <row r="649" spans="3:3" s="10" customFormat="1" x14ac:dyDescent="0.3">
      <c r="C649" s="47"/>
    </row>
    <row r="650" spans="3:3" s="10" customFormat="1" x14ac:dyDescent="0.3">
      <c r="C650" s="47"/>
    </row>
    <row r="651" spans="3:3" s="10" customFormat="1" x14ac:dyDescent="0.3">
      <c r="C651" s="47"/>
    </row>
    <row r="652" spans="3:3" s="10" customFormat="1" x14ac:dyDescent="0.3">
      <c r="C652" s="47"/>
    </row>
    <row r="653" spans="3:3" s="10" customFormat="1" x14ac:dyDescent="0.3">
      <c r="C653" s="47"/>
    </row>
    <row r="654" spans="3:3" s="10" customFormat="1" x14ac:dyDescent="0.3">
      <c r="C654" s="47"/>
    </row>
    <row r="655" spans="3:3" s="10" customFormat="1" x14ac:dyDescent="0.3">
      <c r="C655" s="47"/>
    </row>
    <row r="656" spans="3:3" s="10" customFormat="1" x14ac:dyDescent="0.3">
      <c r="C656" s="47"/>
    </row>
    <row r="657" spans="3:3" s="10" customFormat="1" x14ac:dyDescent="0.3">
      <c r="C657" s="47"/>
    </row>
    <row r="658" spans="3:3" s="10" customFormat="1" x14ac:dyDescent="0.3">
      <c r="C658" s="47"/>
    </row>
    <row r="659" spans="3:3" s="10" customFormat="1" x14ac:dyDescent="0.3">
      <c r="C659" s="47"/>
    </row>
    <row r="660" spans="3:3" s="10" customFormat="1" x14ac:dyDescent="0.3">
      <c r="C660" s="47"/>
    </row>
    <row r="661" spans="3:3" s="10" customFormat="1" x14ac:dyDescent="0.3">
      <c r="C661" s="47"/>
    </row>
    <row r="662" spans="3:3" s="10" customFormat="1" x14ac:dyDescent="0.3">
      <c r="C662" s="47"/>
    </row>
    <row r="663" spans="3:3" s="10" customFormat="1" x14ac:dyDescent="0.3">
      <c r="C663" s="47"/>
    </row>
    <row r="664" spans="3:3" s="10" customFormat="1" x14ac:dyDescent="0.3">
      <c r="C664" s="47"/>
    </row>
    <row r="665" spans="3:3" s="10" customFormat="1" x14ac:dyDescent="0.3">
      <c r="C665" s="47"/>
    </row>
    <row r="666" spans="3:3" s="10" customFormat="1" x14ac:dyDescent="0.3">
      <c r="C666" s="47"/>
    </row>
    <row r="667" spans="3:3" s="10" customFormat="1" x14ac:dyDescent="0.3">
      <c r="C667" s="47"/>
    </row>
    <row r="668" spans="3:3" s="10" customFormat="1" x14ac:dyDescent="0.3">
      <c r="C668" s="47"/>
    </row>
    <row r="669" spans="3:3" s="10" customFormat="1" x14ac:dyDescent="0.3">
      <c r="C669" s="47"/>
    </row>
    <row r="670" spans="3:3" s="10" customFormat="1" x14ac:dyDescent="0.3">
      <c r="C670" s="47"/>
    </row>
    <row r="671" spans="3:3" s="10" customFormat="1" x14ac:dyDescent="0.3">
      <c r="C671" s="47"/>
    </row>
    <row r="672" spans="3:3" s="10" customFormat="1" x14ac:dyDescent="0.3">
      <c r="C672" s="47"/>
    </row>
    <row r="673" spans="3:3" s="10" customFormat="1" x14ac:dyDescent="0.3">
      <c r="C673" s="47"/>
    </row>
    <row r="674" spans="3:3" s="10" customFormat="1" x14ac:dyDescent="0.3">
      <c r="C674" s="47"/>
    </row>
    <row r="675" spans="3:3" s="10" customFormat="1" x14ac:dyDescent="0.3">
      <c r="C675" s="47"/>
    </row>
    <row r="676" spans="3:3" s="10" customFormat="1" x14ac:dyDescent="0.3">
      <c r="C676" s="47"/>
    </row>
    <row r="677" spans="3:3" s="10" customFormat="1" x14ac:dyDescent="0.3">
      <c r="C677" s="47"/>
    </row>
    <row r="678" spans="3:3" s="10" customFormat="1" x14ac:dyDescent="0.3">
      <c r="C678" s="47"/>
    </row>
    <row r="679" spans="3:3" s="10" customFormat="1" x14ac:dyDescent="0.3">
      <c r="C679" s="47"/>
    </row>
    <row r="680" spans="3:3" s="10" customFormat="1" x14ac:dyDescent="0.3">
      <c r="C680" s="47"/>
    </row>
    <row r="681" spans="3:3" s="10" customFormat="1" x14ac:dyDescent="0.3">
      <c r="C681" s="47"/>
    </row>
    <row r="682" spans="3:3" s="10" customFormat="1" x14ac:dyDescent="0.3">
      <c r="C682" s="47"/>
    </row>
    <row r="683" spans="3:3" s="10" customFormat="1" x14ac:dyDescent="0.3">
      <c r="C683" s="47"/>
    </row>
    <row r="684" spans="3:3" s="10" customFormat="1" x14ac:dyDescent="0.3">
      <c r="C684" s="47"/>
    </row>
    <row r="685" spans="3:3" s="10" customFormat="1" x14ac:dyDescent="0.3">
      <c r="C685" s="47"/>
    </row>
    <row r="686" spans="3:3" s="10" customFormat="1" x14ac:dyDescent="0.3">
      <c r="C686" s="47"/>
    </row>
    <row r="687" spans="3:3" s="10" customFormat="1" x14ac:dyDescent="0.3">
      <c r="C687" s="47"/>
    </row>
    <row r="688" spans="3:3" s="10" customFormat="1" x14ac:dyDescent="0.3">
      <c r="C688" s="47"/>
    </row>
    <row r="689" spans="3:3" s="10" customFormat="1" x14ac:dyDescent="0.3">
      <c r="C689" s="47"/>
    </row>
    <row r="690" spans="3:3" s="10" customFormat="1" x14ac:dyDescent="0.3">
      <c r="C690" s="47"/>
    </row>
    <row r="691" spans="3:3" s="10" customFormat="1" x14ac:dyDescent="0.3">
      <c r="C691" s="47"/>
    </row>
    <row r="692" spans="3:3" s="10" customFormat="1" x14ac:dyDescent="0.3">
      <c r="C692" s="47"/>
    </row>
    <row r="693" spans="3:3" s="10" customFormat="1" x14ac:dyDescent="0.3">
      <c r="C693" s="47"/>
    </row>
    <row r="694" spans="3:3" s="10" customFormat="1" x14ac:dyDescent="0.3">
      <c r="C694" s="47"/>
    </row>
    <row r="695" spans="3:3" s="10" customFormat="1" x14ac:dyDescent="0.3">
      <c r="C695" s="47"/>
    </row>
    <row r="696" spans="3:3" s="10" customFormat="1" x14ac:dyDescent="0.3">
      <c r="C696" s="47"/>
    </row>
    <row r="697" spans="3:3" s="10" customFormat="1" x14ac:dyDescent="0.3">
      <c r="C697" s="47"/>
    </row>
    <row r="698" spans="3:3" s="10" customFormat="1" x14ac:dyDescent="0.3">
      <c r="C698" s="47"/>
    </row>
    <row r="699" spans="3:3" s="10" customFormat="1" x14ac:dyDescent="0.3">
      <c r="C699" s="47"/>
    </row>
    <row r="700" spans="3:3" s="10" customFormat="1" x14ac:dyDescent="0.3">
      <c r="C700" s="47"/>
    </row>
    <row r="701" spans="3:3" s="10" customFormat="1" x14ac:dyDescent="0.3">
      <c r="C701" s="47"/>
    </row>
    <row r="702" spans="3:3" s="10" customFormat="1" x14ac:dyDescent="0.3">
      <c r="C702" s="47"/>
    </row>
    <row r="703" spans="3:3" s="10" customFormat="1" x14ac:dyDescent="0.3">
      <c r="C703" s="47"/>
    </row>
    <row r="704" spans="3:3" s="10" customFormat="1" x14ac:dyDescent="0.3">
      <c r="C704" s="47"/>
    </row>
    <row r="705" spans="3:3" s="10" customFormat="1" x14ac:dyDescent="0.3">
      <c r="C705" s="47"/>
    </row>
    <row r="706" spans="3:3" s="10" customFormat="1" x14ac:dyDescent="0.3">
      <c r="C706" s="47"/>
    </row>
    <row r="707" spans="3:3" s="10" customFormat="1" x14ac:dyDescent="0.3">
      <c r="C707" s="47"/>
    </row>
    <row r="708" spans="3:3" s="10" customFormat="1" x14ac:dyDescent="0.3">
      <c r="C708" s="47"/>
    </row>
    <row r="709" spans="3:3" s="10" customFormat="1" x14ac:dyDescent="0.3">
      <c r="C709" s="47"/>
    </row>
    <row r="710" spans="3:3" s="10" customFormat="1" x14ac:dyDescent="0.3">
      <c r="C710" s="47"/>
    </row>
    <row r="711" spans="3:3" s="10" customFormat="1" x14ac:dyDescent="0.3">
      <c r="C711" s="47"/>
    </row>
    <row r="712" spans="3:3" s="10" customFormat="1" x14ac:dyDescent="0.3">
      <c r="C712" s="47"/>
    </row>
    <row r="713" spans="3:3" s="10" customFormat="1" x14ac:dyDescent="0.3">
      <c r="C713" s="47"/>
    </row>
    <row r="714" spans="3:3" s="10" customFormat="1" x14ac:dyDescent="0.3">
      <c r="C714" s="47"/>
    </row>
    <row r="715" spans="3:3" s="10" customFormat="1" x14ac:dyDescent="0.3">
      <c r="C715" s="47"/>
    </row>
    <row r="716" spans="3:3" s="10" customFormat="1" x14ac:dyDescent="0.3">
      <c r="C716" s="47"/>
    </row>
    <row r="717" spans="3:3" s="10" customFormat="1" x14ac:dyDescent="0.3">
      <c r="C717" s="47"/>
    </row>
    <row r="718" spans="3:3" s="10" customFormat="1" x14ac:dyDescent="0.3">
      <c r="C718" s="47"/>
    </row>
    <row r="719" spans="3:3" s="10" customFormat="1" x14ac:dyDescent="0.3">
      <c r="C719" s="47"/>
    </row>
    <row r="720" spans="3:3" s="10" customFormat="1" x14ac:dyDescent="0.3">
      <c r="C720" s="47"/>
    </row>
    <row r="721" spans="3:3" s="10" customFormat="1" x14ac:dyDescent="0.3">
      <c r="C721" s="47"/>
    </row>
    <row r="722" spans="3:3" s="10" customFormat="1" x14ac:dyDescent="0.3">
      <c r="C722" s="47"/>
    </row>
    <row r="723" spans="3:3" s="10" customFormat="1" x14ac:dyDescent="0.3">
      <c r="C723" s="47"/>
    </row>
    <row r="724" spans="3:3" s="10" customFormat="1" x14ac:dyDescent="0.3">
      <c r="C724" s="47"/>
    </row>
    <row r="725" spans="3:3" s="10" customFormat="1" x14ac:dyDescent="0.3">
      <c r="C725" s="47"/>
    </row>
    <row r="726" spans="3:3" s="10" customFormat="1" x14ac:dyDescent="0.3">
      <c r="C726" s="47"/>
    </row>
    <row r="727" spans="3:3" s="10" customFormat="1" x14ac:dyDescent="0.3">
      <c r="C727" s="47"/>
    </row>
    <row r="728" spans="3:3" s="10" customFormat="1" x14ac:dyDescent="0.3">
      <c r="C728" s="47"/>
    </row>
    <row r="729" spans="3:3" s="10" customFormat="1" x14ac:dyDescent="0.3">
      <c r="C729" s="47"/>
    </row>
    <row r="730" spans="3:3" s="10" customFormat="1" x14ac:dyDescent="0.3">
      <c r="C730" s="47"/>
    </row>
    <row r="731" spans="3:3" s="10" customFormat="1" x14ac:dyDescent="0.3">
      <c r="C731" s="47"/>
    </row>
    <row r="732" spans="3:3" s="10" customFormat="1" x14ac:dyDescent="0.3">
      <c r="C732" s="47"/>
    </row>
    <row r="733" spans="3:3" s="10" customFormat="1" x14ac:dyDescent="0.3">
      <c r="C733" s="47"/>
    </row>
    <row r="734" spans="3:3" s="10" customFormat="1" x14ac:dyDescent="0.3">
      <c r="C734" s="47"/>
    </row>
    <row r="735" spans="3:3" s="10" customFormat="1" x14ac:dyDescent="0.3">
      <c r="C735" s="47"/>
    </row>
    <row r="736" spans="3:3" s="10" customFormat="1" x14ac:dyDescent="0.3">
      <c r="C736" s="47"/>
    </row>
    <row r="737" spans="3:3" s="10" customFormat="1" x14ac:dyDescent="0.3">
      <c r="C737" s="47"/>
    </row>
    <row r="738" spans="3:3" s="10" customFormat="1" x14ac:dyDescent="0.3">
      <c r="C738" s="47"/>
    </row>
    <row r="739" spans="3:3" s="10" customFormat="1" x14ac:dyDescent="0.3">
      <c r="C739" s="47"/>
    </row>
    <row r="740" spans="3:3" s="10" customFormat="1" x14ac:dyDescent="0.3">
      <c r="C740" s="47"/>
    </row>
    <row r="741" spans="3:3" s="10" customFormat="1" x14ac:dyDescent="0.3">
      <c r="C741" s="47"/>
    </row>
    <row r="742" spans="3:3" s="10" customFormat="1" x14ac:dyDescent="0.3">
      <c r="C742" s="47"/>
    </row>
    <row r="743" spans="3:3" s="10" customFormat="1" x14ac:dyDescent="0.3">
      <c r="C743" s="47"/>
    </row>
    <row r="744" spans="3:3" s="10" customFormat="1" x14ac:dyDescent="0.3">
      <c r="C744" s="47"/>
    </row>
    <row r="745" spans="3:3" s="10" customFormat="1" x14ac:dyDescent="0.3">
      <c r="C745" s="47"/>
    </row>
    <row r="746" spans="3:3" s="10" customFormat="1" x14ac:dyDescent="0.3">
      <c r="C746" s="47"/>
    </row>
    <row r="747" spans="3:3" s="10" customFormat="1" x14ac:dyDescent="0.3">
      <c r="C747" s="47"/>
    </row>
    <row r="748" spans="3:3" s="10" customFormat="1" x14ac:dyDescent="0.3">
      <c r="C748" s="47"/>
    </row>
    <row r="749" spans="3:3" s="10" customFormat="1" x14ac:dyDescent="0.3">
      <c r="C749" s="47"/>
    </row>
    <row r="750" spans="3:3" s="10" customFormat="1" x14ac:dyDescent="0.3">
      <c r="C750" s="47"/>
    </row>
    <row r="751" spans="3:3" s="10" customFormat="1" x14ac:dyDescent="0.3">
      <c r="C751" s="47"/>
    </row>
    <row r="752" spans="3:3" s="10" customFormat="1" x14ac:dyDescent="0.3">
      <c r="C752" s="47"/>
    </row>
    <row r="753" spans="3:3" s="10" customFormat="1" x14ac:dyDescent="0.3">
      <c r="C753" s="47"/>
    </row>
    <row r="754" spans="3:3" s="10" customFormat="1" x14ac:dyDescent="0.3">
      <c r="C754" s="47"/>
    </row>
    <row r="755" spans="3:3" s="10" customFormat="1" x14ac:dyDescent="0.3">
      <c r="C755" s="47"/>
    </row>
    <row r="756" spans="3:3" s="10" customFormat="1" x14ac:dyDescent="0.3">
      <c r="C756" s="47"/>
    </row>
    <row r="757" spans="3:3" s="10" customFormat="1" x14ac:dyDescent="0.3">
      <c r="C757" s="47"/>
    </row>
    <row r="758" spans="3:3" s="10" customFormat="1" x14ac:dyDescent="0.3">
      <c r="C758" s="47"/>
    </row>
    <row r="759" spans="3:3" s="10" customFormat="1" x14ac:dyDescent="0.3">
      <c r="C759" s="47"/>
    </row>
    <row r="760" spans="3:3" s="10" customFormat="1" x14ac:dyDescent="0.3">
      <c r="C760" s="47"/>
    </row>
    <row r="761" spans="3:3" s="10" customFormat="1" x14ac:dyDescent="0.3">
      <c r="C761" s="47"/>
    </row>
    <row r="762" spans="3:3" s="10" customFormat="1" x14ac:dyDescent="0.3">
      <c r="C762" s="47"/>
    </row>
    <row r="763" spans="3:3" s="10" customFormat="1" x14ac:dyDescent="0.3">
      <c r="C763" s="47"/>
    </row>
    <row r="764" spans="3:3" s="10" customFormat="1" x14ac:dyDescent="0.3">
      <c r="C764" s="47"/>
    </row>
    <row r="765" spans="3:3" s="10" customFormat="1" x14ac:dyDescent="0.3">
      <c r="C765" s="47"/>
    </row>
    <row r="766" spans="3:3" s="10" customFormat="1" x14ac:dyDescent="0.3">
      <c r="C766" s="47"/>
    </row>
    <row r="767" spans="3:3" s="10" customFormat="1" x14ac:dyDescent="0.3">
      <c r="C767" s="47"/>
    </row>
    <row r="768" spans="3:3" s="10" customFormat="1" x14ac:dyDescent="0.3">
      <c r="C768" s="47"/>
    </row>
    <row r="769" spans="3:3" s="10" customFormat="1" x14ac:dyDescent="0.3">
      <c r="C769" s="47"/>
    </row>
    <row r="770" spans="3:3" s="10" customFormat="1" x14ac:dyDescent="0.3">
      <c r="C770" s="47"/>
    </row>
    <row r="771" spans="3:3" s="10" customFormat="1" x14ac:dyDescent="0.3">
      <c r="C771" s="47"/>
    </row>
    <row r="772" spans="3:3" s="10" customFormat="1" x14ac:dyDescent="0.3">
      <c r="C772" s="47"/>
    </row>
    <row r="773" spans="3:3" s="10" customFormat="1" x14ac:dyDescent="0.3">
      <c r="C773" s="47"/>
    </row>
    <row r="774" spans="3:3" s="10" customFormat="1" x14ac:dyDescent="0.3">
      <c r="C774" s="47"/>
    </row>
    <row r="775" spans="3:3" s="10" customFormat="1" x14ac:dyDescent="0.3">
      <c r="C775" s="47"/>
    </row>
    <row r="776" spans="3:3" s="10" customFormat="1" x14ac:dyDescent="0.3">
      <c r="C776" s="47"/>
    </row>
    <row r="777" spans="3:3" s="10" customFormat="1" x14ac:dyDescent="0.3">
      <c r="C777" s="47"/>
    </row>
    <row r="778" spans="3:3" s="10" customFormat="1" x14ac:dyDescent="0.3">
      <c r="C778" s="47"/>
    </row>
    <row r="779" spans="3:3" s="10" customFormat="1" x14ac:dyDescent="0.3">
      <c r="C779" s="47"/>
    </row>
    <row r="780" spans="3:3" s="10" customFormat="1" x14ac:dyDescent="0.3">
      <c r="C780" s="47"/>
    </row>
    <row r="781" spans="3:3" s="10" customFormat="1" x14ac:dyDescent="0.3">
      <c r="C781" s="47"/>
    </row>
    <row r="782" spans="3:3" s="10" customFormat="1" x14ac:dyDescent="0.3">
      <c r="C782" s="47"/>
    </row>
    <row r="783" spans="3:3" s="10" customFormat="1" x14ac:dyDescent="0.3">
      <c r="C783" s="47"/>
    </row>
    <row r="784" spans="3:3" s="10" customFormat="1" x14ac:dyDescent="0.3">
      <c r="C784" s="47"/>
    </row>
    <row r="785" spans="3:3" s="10" customFormat="1" x14ac:dyDescent="0.3">
      <c r="C785" s="47"/>
    </row>
    <row r="786" spans="3:3" s="10" customFormat="1" x14ac:dyDescent="0.3">
      <c r="C786" s="47"/>
    </row>
    <row r="787" spans="3:3" s="10" customFormat="1" x14ac:dyDescent="0.3">
      <c r="C787" s="47"/>
    </row>
    <row r="788" spans="3:3" s="10" customFormat="1" x14ac:dyDescent="0.3">
      <c r="C788" s="47"/>
    </row>
    <row r="789" spans="3:3" s="10" customFormat="1" x14ac:dyDescent="0.3">
      <c r="C789" s="47"/>
    </row>
    <row r="790" spans="3:3" s="10" customFormat="1" x14ac:dyDescent="0.3">
      <c r="C790" s="47"/>
    </row>
    <row r="791" spans="3:3" s="10" customFormat="1" x14ac:dyDescent="0.3">
      <c r="C791" s="47"/>
    </row>
    <row r="792" spans="3:3" s="10" customFormat="1" x14ac:dyDescent="0.3">
      <c r="C792" s="47"/>
    </row>
    <row r="793" spans="3:3" s="10" customFormat="1" x14ac:dyDescent="0.3">
      <c r="C793" s="47"/>
    </row>
    <row r="794" spans="3:3" s="10" customFormat="1" x14ac:dyDescent="0.3">
      <c r="C794" s="47"/>
    </row>
    <row r="795" spans="3:3" s="10" customFormat="1" x14ac:dyDescent="0.3">
      <c r="C795" s="47"/>
    </row>
    <row r="796" spans="3:3" s="10" customFormat="1" x14ac:dyDescent="0.3">
      <c r="C796" s="47"/>
    </row>
    <row r="797" spans="3:3" s="10" customFormat="1" x14ac:dyDescent="0.3">
      <c r="C797" s="47"/>
    </row>
    <row r="798" spans="3:3" s="10" customFormat="1" x14ac:dyDescent="0.3">
      <c r="C798" s="47"/>
    </row>
    <row r="799" spans="3:3" s="10" customFormat="1" x14ac:dyDescent="0.3">
      <c r="C799" s="47"/>
    </row>
    <row r="800" spans="3:3" s="10" customFormat="1" x14ac:dyDescent="0.3">
      <c r="C800" s="47"/>
    </row>
    <row r="801" spans="3:3" s="10" customFormat="1" x14ac:dyDescent="0.3">
      <c r="C801" s="47"/>
    </row>
    <row r="802" spans="3:3" s="10" customFormat="1" x14ac:dyDescent="0.3">
      <c r="C802" s="47"/>
    </row>
    <row r="803" spans="3:3" s="10" customFormat="1" x14ac:dyDescent="0.3">
      <c r="C803" s="47"/>
    </row>
    <row r="804" spans="3:3" s="10" customFormat="1" x14ac:dyDescent="0.3">
      <c r="C804" s="47"/>
    </row>
    <row r="805" spans="3:3" s="10" customFormat="1" x14ac:dyDescent="0.3">
      <c r="C805" s="47"/>
    </row>
    <row r="806" spans="3:3" s="10" customFormat="1" x14ac:dyDescent="0.3">
      <c r="C806" s="47"/>
    </row>
    <row r="807" spans="3:3" s="10" customFormat="1" x14ac:dyDescent="0.3">
      <c r="C807" s="47"/>
    </row>
    <row r="808" spans="3:3" s="10" customFormat="1" x14ac:dyDescent="0.3">
      <c r="C808" s="47"/>
    </row>
    <row r="809" spans="3:3" s="10" customFormat="1" x14ac:dyDescent="0.3">
      <c r="C809" s="47"/>
    </row>
    <row r="810" spans="3:3" s="10" customFormat="1" x14ac:dyDescent="0.3">
      <c r="C810" s="47"/>
    </row>
    <row r="811" spans="3:3" s="10" customFormat="1" x14ac:dyDescent="0.3">
      <c r="C811" s="47"/>
    </row>
    <row r="812" spans="3:3" s="10" customFormat="1" x14ac:dyDescent="0.3">
      <c r="C812" s="47"/>
    </row>
    <row r="813" spans="3:3" s="10" customFormat="1" x14ac:dyDescent="0.3">
      <c r="C813" s="47"/>
    </row>
    <row r="814" spans="3:3" s="10" customFormat="1" x14ac:dyDescent="0.3">
      <c r="C814" s="47"/>
    </row>
    <row r="815" spans="3:3" s="10" customFormat="1" x14ac:dyDescent="0.3">
      <c r="C815" s="47"/>
    </row>
    <row r="816" spans="3:3" s="10" customFormat="1" x14ac:dyDescent="0.3">
      <c r="C816" s="47"/>
    </row>
    <row r="817" spans="3:3" s="10" customFormat="1" x14ac:dyDescent="0.3">
      <c r="C817" s="47"/>
    </row>
    <row r="818" spans="3:3" s="10" customFormat="1" x14ac:dyDescent="0.3">
      <c r="C818" s="47"/>
    </row>
    <row r="819" spans="3:3" s="10" customFormat="1" x14ac:dyDescent="0.3">
      <c r="C819" s="47"/>
    </row>
    <row r="820" spans="3:3" s="10" customFormat="1" x14ac:dyDescent="0.3">
      <c r="C820" s="47"/>
    </row>
    <row r="821" spans="3:3" s="10" customFormat="1" x14ac:dyDescent="0.3">
      <c r="C821" s="47"/>
    </row>
    <row r="822" spans="3:3" s="10" customFormat="1" x14ac:dyDescent="0.3">
      <c r="C822" s="47"/>
    </row>
    <row r="823" spans="3:3" s="10" customFormat="1" x14ac:dyDescent="0.3">
      <c r="C823" s="47"/>
    </row>
    <row r="824" spans="3:3" s="10" customFormat="1" x14ac:dyDescent="0.3">
      <c r="C824" s="47"/>
    </row>
    <row r="825" spans="3:3" s="10" customFormat="1" x14ac:dyDescent="0.3">
      <c r="C825" s="47"/>
    </row>
    <row r="826" spans="3:3" s="10" customFormat="1" x14ac:dyDescent="0.3">
      <c r="C826" s="47"/>
    </row>
    <row r="827" spans="3:3" s="10" customFormat="1" x14ac:dyDescent="0.3">
      <c r="C827" s="47"/>
    </row>
    <row r="828" spans="3:3" s="10" customFormat="1" x14ac:dyDescent="0.3">
      <c r="C828" s="47"/>
    </row>
    <row r="829" spans="3:3" s="10" customFormat="1" x14ac:dyDescent="0.3">
      <c r="C829" s="47"/>
    </row>
    <row r="830" spans="3:3" s="10" customFormat="1" x14ac:dyDescent="0.3">
      <c r="C830" s="47"/>
    </row>
    <row r="831" spans="3:3" s="10" customFormat="1" x14ac:dyDescent="0.3">
      <c r="C831" s="47"/>
    </row>
    <row r="832" spans="3:3" s="10" customFormat="1" x14ac:dyDescent="0.3">
      <c r="C832" s="47"/>
    </row>
    <row r="833" spans="3:3" s="10" customFormat="1" x14ac:dyDescent="0.3">
      <c r="C833" s="47"/>
    </row>
    <row r="834" spans="3:3" s="10" customFormat="1" x14ac:dyDescent="0.3">
      <c r="C834" s="47"/>
    </row>
    <row r="835" spans="3:3" s="10" customFormat="1" x14ac:dyDescent="0.3">
      <c r="C835" s="47"/>
    </row>
    <row r="836" spans="3:3" s="10" customFormat="1" x14ac:dyDescent="0.3">
      <c r="C836" s="47"/>
    </row>
    <row r="837" spans="3:3" s="10" customFormat="1" x14ac:dyDescent="0.3">
      <c r="C837" s="47"/>
    </row>
    <row r="838" spans="3:3" s="10" customFormat="1" x14ac:dyDescent="0.3">
      <c r="C838" s="47"/>
    </row>
    <row r="839" spans="3:3" s="10" customFormat="1" x14ac:dyDescent="0.3">
      <c r="C839" s="47"/>
    </row>
    <row r="840" spans="3:3" s="10" customFormat="1" x14ac:dyDescent="0.3">
      <c r="C840" s="47"/>
    </row>
    <row r="841" spans="3:3" s="10" customFormat="1" x14ac:dyDescent="0.3">
      <c r="C841" s="47"/>
    </row>
    <row r="842" spans="3:3" s="10" customFormat="1" x14ac:dyDescent="0.3">
      <c r="C842" s="47"/>
    </row>
    <row r="843" spans="3:3" s="10" customFormat="1" x14ac:dyDescent="0.3">
      <c r="C843" s="47"/>
    </row>
    <row r="844" spans="3:3" s="10" customFormat="1" x14ac:dyDescent="0.3">
      <c r="C844" s="47"/>
    </row>
    <row r="845" spans="3:3" s="10" customFormat="1" x14ac:dyDescent="0.3">
      <c r="C845" s="47"/>
    </row>
    <row r="846" spans="3:3" s="10" customFormat="1" x14ac:dyDescent="0.3">
      <c r="C846" s="47"/>
    </row>
    <row r="847" spans="3:3" s="10" customFormat="1" x14ac:dyDescent="0.3">
      <c r="C847" s="47"/>
    </row>
    <row r="848" spans="3:3" s="10" customFormat="1" x14ac:dyDescent="0.3">
      <c r="C848" s="47"/>
    </row>
    <row r="849" spans="3:3" s="10" customFormat="1" x14ac:dyDescent="0.3">
      <c r="C849" s="47"/>
    </row>
    <row r="850" spans="3:3" s="10" customFormat="1" x14ac:dyDescent="0.3">
      <c r="C850" s="47"/>
    </row>
    <row r="851" spans="3:3" s="10" customFormat="1" x14ac:dyDescent="0.3">
      <c r="C851" s="47"/>
    </row>
    <row r="852" spans="3:3" s="10" customFormat="1" x14ac:dyDescent="0.3">
      <c r="C852" s="47"/>
    </row>
    <row r="853" spans="3:3" s="10" customFormat="1" x14ac:dyDescent="0.3">
      <c r="C853" s="47"/>
    </row>
    <row r="854" spans="3:3" s="10" customFormat="1" x14ac:dyDescent="0.3">
      <c r="C854" s="47"/>
    </row>
    <row r="855" spans="3:3" s="10" customFormat="1" x14ac:dyDescent="0.3">
      <c r="C855" s="47"/>
    </row>
    <row r="856" spans="3:3" s="10" customFormat="1" x14ac:dyDescent="0.3">
      <c r="C856" s="47"/>
    </row>
    <row r="857" spans="3:3" s="10" customFormat="1" x14ac:dyDescent="0.3">
      <c r="C857" s="47"/>
    </row>
    <row r="858" spans="3:3" s="10" customFormat="1" x14ac:dyDescent="0.3">
      <c r="C858" s="47"/>
    </row>
    <row r="859" spans="3:3" s="10" customFormat="1" x14ac:dyDescent="0.3">
      <c r="C859" s="47"/>
    </row>
    <row r="860" spans="3:3" s="10" customFormat="1" x14ac:dyDescent="0.3">
      <c r="C860" s="47"/>
    </row>
    <row r="861" spans="3:3" s="10" customFormat="1" x14ac:dyDescent="0.3">
      <c r="C861" s="47"/>
    </row>
    <row r="862" spans="3:3" s="10" customFormat="1" x14ac:dyDescent="0.3">
      <c r="C862" s="47"/>
    </row>
    <row r="863" spans="3:3" s="10" customFormat="1" x14ac:dyDescent="0.3">
      <c r="C863" s="47"/>
    </row>
    <row r="864" spans="3:3" s="10" customFormat="1" x14ac:dyDescent="0.3">
      <c r="C864" s="47"/>
    </row>
    <row r="865" spans="3:3" s="10" customFormat="1" x14ac:dyDescent="0.3">
      <c r="C865" s="47"/>
    </row>
    <row r="866" spans="3:3" s="10" customFormat="1" x14ac:dyDescent="0.3">
      <c r="C866" s="47"/>
    </row>
    <row r="867" spans="3:3" s="10" customFormat="1" x14ac:dyDescent="0.3">
      <c r="C867" s="47"/>
    </row>
    <row r="868" spans="3:3" s="10" customFormat="1" x14ac:dyDescent="0.3">
      <c r="C868" s="47"/>
    </row>
    <row r="869" spans="3:3" s="10" customFormat="1" x14ac:dyDescent="0.3">
      <c r="C869" s="47"/>
    </row>
    <row r="870" spans="3:3" s="10" customFormat="1" x14ac:dyDescent="0.3">
      <c r="C870" s="47"/>
    </row>
    <row r="871" spans="3:3" s="10" customFormat="1" x14ac:dyDescent="0.3">
      <c r="C871" s="47"/>
    </row>
    <row r="872" spans="3:3" s="10" customFormat="1" x14ac:dyDescent="0.3">
      <c r="C872" s="47"/>
    </row>
    <row r="873" spans="3:3" s="10" customFormat="1" x14ac:dyDescent="0.3">
      <c r="C873" s="47"/>
    </row>
    <row r="874" spans="3:3" s="10" customFormat="1" x14ac:dyDescent="0.3">
      <c r="C874" s="47"/>
    </row>
    <row r="875" spans="3:3" s="10" customFormat="1" x14ac:dyDescent="0.3">
      <c r="C875" s="47"/>
    </row>
    <row r="876" spans="3:3" s="10" customFormat="1" x14ac:dyDescent="0.3">
      <c r="C876" s="47"/>
    </row>
    <row r="877" spans="3:3" s="10" customFormat="1" x14ac:dyDescent="0.3">
      <c r="C877" s="47"/>
    </row>
    <row r="878" spans="3:3" s="10" customFormat="1" x14ac:dyDescent="0.3">
      <c r="C878" s="47"/>
    </row>
    <row r="879" spans="3:3" s="10" customFormat="1" x14ac:dyDescent="0.3">
      <c r="C879" s="47"/>
    </row>
    <row r="880" spans="3:3" s="10" customFormat="1" x14ac:dyDescent="0.3">
      <c r="C880" s="47"/>
    </row>
    <row r="881" spans="3:3" s="10" customFormat="1" x14ac:dyDescent="0.3">
      <c r="C881" s="47"/>
    </row>
    <row r="882" spans="3:3" s="10" customFormat="1" x14ac:dyDescent="0.3">
      <c r="C882" s="47"/>
    </row>
    <row r="883" spans="3:3" s="10" customFormat="1" x14ac:dyDescent="0.3">
      <c r="C883" s="47"/>
    </row>
    <row r="884" spans="3:3" s="10" customFormat="1" x14ac:dyDescent="0.3">
      <c r="C884" s="47"/>
    </row>
    <row r="885" spans="3:3" s="10" customFormat="1" x14ac:dyDescent="0.3">
      <c r="C885" s="47"/>
    </row>
    <row r="886" spans="3:3" s="10" customFormat="1" x14ac:dyDescent="0.3">
      <c r="C886" s="47"/>
    </row>
    <row r="887" spans="3:3" s="10" customFormat="1" x14ac:dyDescent="0.3">
      <c r="C887" s="47"/>
    </row>
    <row r="888" spans="3:3" s="10" customFormat="1" x14ac:dyDescent="0.3">
      <c r="C888" s="47"/>
    </row>
    <row r="889" spans="3:3" s="10" customFormat="1" x14ac:dyDescent="0.3">
      <c r="C889" s="47"/>
    </row>
    <row r="890" spans="3:3" s="10" customFormat="1" x14ac:dyDescent="0.3">
      <c r="C890" s="47"/>
    </row>
    <row r="891" spans="3:3" s="10" customFormat="1" x14ac:dyDescent="0.3">
      <c r="C891" s="47"/>
    </row>
    <row r="892" spans="3:3" s="10" customFormat="1" x14ac:dyDescent="0.3">
      <c r="C892" s="47"/>
    </row>
    <row r="893" spans="3:3" s="10" customFormat="1" x14ac:dyDescent="0.3">
      <c r="C893" s="47"/>
    </row>
    <row r="894" spans="3:3" s="10" customFormat="1" x14ac:dyDescent="0.3">
      <c r="C894" s="47"/>
    </row>
    <row r="895" spans="3:3" s="10" customFormat="1" x14ac:dyDescent="0.3">
      <c r="C895" s="47"/>
    </row>
    <row r="896" spans="3:3" s="10" customFormat="1" x14ac:dyDescent="0.3">
      <c r="C896" s="47"/>
    </row>
    <row r="897" spans="3:3" s="10" customFormat="1" x14ac:dyDescent="0.3">
      <c r="C897" s="47"/>
    </row>
    <row r="898" spans="3:3" s="10" customFormat="1" x14ac:dyDescent="0.3">
      <c r="C898" s="47"/>
    </row>
    <row r="899" spans="3:3" s="10" customFormat="1" x14ac:dyDescent="0.3">
      <c r="C899" s="47"/>
    </row>
    <row r="900" spans="3:3" s="10" customFormat="1" x14ac:dyDescent="0.3">
      <c r="C900" s="47"/>
    </row>
    <row r="901" spans="3:3" s="10" customFormat="1" x14ac:dyDescent="0.3">
      <c r="C901" s="47"/>
    </row>
    <row r="902" spans="3:3" s="10" customFormat="1" x14ac:dyDescent="0.3">
      <c r="C902" s="47"/>
    </row>
    <row r="903" spans="3:3" s="10" customFormat="1" x14ac:dyDescent="0.3">
      <c r="C903" s="47"/>
    </row>
    <row r="904" spans="3:3" s="10" customFormat="1" x14ac:dyDescent="0.3">
      <c r="C904" s="47"/>
    </row>
    <row r="905" spans="3:3" s="10" customFormat="1" x14ac:dyDescent="0.3">
      <c r="C905" s="47"/>
    </row>
    <row r="906" spans="3:3" s="10" customFormat="1" x14ac:dyDescent="0.3">
      <c r="C906" s="47"/>
    </row>
    <row r="907" spans="3:3" s="10" customFormat="1" x14ac:dyDescent="0.3">
      <c r="C907" s="47"/>
    </row>
    <row r="908" spans="3:3" s="10" customFormat="1" x14ac:dyDescent="0.3">
      <c r="C908" s="47"/>
    </row>
    <row r="909" spans="3:3" s="10" customFormat="1" x14ac:dyDescent="0.3">
      <c r="C909" s="47"/>
    </row>
    <row r="910" spans="3:3" s="10" customFormat="1" x14ac:dyDescent="0.3">
      <c r="C910" s="47"/>
    </row>
    <row r="911" spans="3:3" s="10" customFormat="1" x14ac:dyDescent="0.3">
      <c r="C911" s="47"/>
    </row>
    <row r="912" spans="3:3" s="10" customFormat="1" x14ac:dyDescent="0.3">
      <c r="C912" s="47"/>
    </row>
    <row r="913" spans="3:3" s="10" customFormat="1" x14ac:dyDescent="0.3">
      <c r="C913" s="47"/>
    </row>
    <row r="914" spans="3:3" s="10" customFormat="1" x14ac:dyDescent="0.3">
      <c r="C914" s="47"/>
    </row>
    <row r="915" spans="3:3" s="10" customFormat="1" x14ac:dyDescent="0.3">
      <c r="C915" s="47"/>
    </row>
    <row r="916" spans="3:3" s="10" customFormat="1" x14ac:dyDescent="0.3">
      <c r="C916" s="47"/>
    </row>
    <row r="917" spans="3:3" s="10" customFormat="1" x14ac:dyDescent="0.3">
      <c r="C917" s="47"/>
    </row>
    <row r="918" spans="3:3" s="10" customFormat="1" x14ac:dyDescent="0.3">
      <c r="C918" s="47"/>
    </row>
    <row r="919" spans="3:3" s="10" customFormat="1" x14ac:dyDescent="0.3">
      <c r="C919" s="47"/>
    </row>
    <row r="920" spans="3:3" s="10" customFormat="1" x14ac:dyDescent="0.3">
      <c r="C920" s="47"/>
    </row>
    <row r="921" spans="3:3" s="10" customFormat="1" x14ac:dyDescent="0.3">
      <c r="C921" s="47"/>
    </row>
    <row r="922" spans="3:3" s="10" customFormat="1" x14ac:dyDescent="0.3">
      <c r="C922" s="47"/>
    </row>
    <row r="923" spans="3:3" s="10" customFormat="1" x14ac:dyDescent="0.3">
      <c r="C923" s="47"/>
    </row>
    <row r="924" spans="3:3" s="10" customFormat="1" x14ac:dyDescent="0.3">
      <c r="C924" s="47"/>
    </row>
    <row r="925" spans="3:3" s="10" customFormat="1" x14ac:dyDescent="0.3">
      <c r="C925" s="47"/>
    </row>
    <row r="926" spans="3:3" s="10" customFormat="1" x14ac:dyDescent="0.3">
      <c r="C926" s="47"/>
    </row>
    <row r="927" spans="3:3" s="10" customFormat="1" x14ac:dyDescent="0.3">
      <c r="C927" s="47"/>
    </row>
    <row r="928" spans="3:3" s="10" customFormat="1" x14ac:dyDescent="0.3">
      <c r="C928" s="47"/>
    </row>
    <row r="929" spans="3:3" s="10" customFormat="1" x14ac:dyDescent="0.3">
      <c r="C929" s="47"/>
    </row>
    <row r="930" spans="3:3" s="10" customFormat="1" x14ac:dyDescent="0.3">
      <c r="C930" s="47"/>
    </row>
    <row r="931" spans="3:3" s="10" customFormat="1" x14ac:dyDescent="0.3">
      <c r="C931" s="47"/>
    </row>
    <row r="932" spans="3:3" s="10" customFormat="1" x14ac:dyDescent="0.3">
      <c r="C932" s="47"/>
    </row>
    <row r="933" spans="3:3" s="10" customFormat="1" x14ac:dyDescent="0.3">
      <c r="C933" s="47"/>
    </row>
    <row r="934" spans="3:3" s="10" customFormat="1" x14ac:dyDescent="0.3">
      <c r="C934" s="47"/>
    </row>
    <row r="935" spans="3:3" s="10" customFormat="1" x14ac:dyDescent="0.3">
      <c r="C935" s="47"/>
    </row>
    <row r="936" spans="3:3" s="10" customFormat="1" x14ac:dyDescent="0.3">
      <c r="C936" s="47"/>
    </row>
    <row r="937" spans="3:3" s="10" customFormat="1" x14ac:dyDescent="0.3">
      <c r="C937" s="47"/>
    </row>
    <row r="938" spans="3:3" s="10" customFormat="1" x14ac:dyDescent="0.3">
      <c r="C938" s="47"/>
    </row>
    <row r="939" spans="3:3" s="10" customFormat="1" x14ac:dyDescent="0.3">
      <c r="C939" s="47"/>
    </row>
    <row r="940" spans="3:3" s="10" customFormat="1" x14ac:dyDescent="0.3">
      <c r="C940" s="47"/>
    </row>
    <row r="941" spans="3:3" s="10" customFormat="1" x14ac:dyDescent="0.3">
      <c r="C941" s="47"/>
    </row>
    <row r="942" spans="3:3" s="10" customFormat="1" x14ac:dyDescent="0.3">
      <c r="C942" s="47"/>
    </row>
    <row r="943" spans="3:3" s="10" customFormat="1" x14ac:dyDescent="0.3">
      <c r="C943" s="47"/>
    </row>
    <row r="944" spans="3:3" s="10" customFormat="1" x14ac:dyDescent="0.3">
      <c r="C944" s="47"/>
    </row>
    <row r="945" spans="3:3" s="10" customFormat="1" x14ac:dyDescent="0.3">
      <c r="C945" s="47"/>
    </row>
    <row r="946" spans="3:3" s="10" customFormat="1" x14ac:dyDescent="0.3">
      <c r="C946" s="47"/>
    </row>
    <row r="947" spans="3:3" s="10" customFormat="1" x14ac:dyDescent="0.3">
      <c r="C947" s="47"/>
    </row>
    <row r="948" spans="3:3" s="10" customFormat="1" x14ac:dyDescent="0.3">
      <c r="C948" s="47"/>
    </row>
    <row r="949" spans="3:3" s="10" customFormat="1" x14ac:dyDescent="0.3">
      <c r="C949" s="47"/>
    </row>
    <row r="950" spans="3:3" s="10" customFormat="1" x14ac:dyDescent="0.3">
      <c r="C950" s="47"/>
    </row>
    <row r="951" spans="3:3" s="10" customFormat="1" x14ac:dyDescent="0.3">
      <c r="C951" s="47"/>
    </row>
    <row r="952" spans="3:3" s="10" customFormat="1" x14ac:dyDescent="0.3">
      <c r="C952" s="47"/>
    </row>
    <row r="953" spans="3:3" s="10" customFormat="1" x14ac:dyDescent="0.3">
      <c r="C953" s="47"/>
    </row>
    <row r="954" spans="3:3" s="10" customFormat="1" x14ac:dyDescent="0.3">
      <c r="C954" s="47"/>
    </row>
    <row r="955" spans="3:3" s="10" customFormat="1" x14ac:dyDescent="0.3">
      <c r="C955" s="47"/>
    </row>
    <row r="956" spans="3:3" s="10" customFormat="1" x14ac:dyDescent="0.3">
      <c r="C956" s="47"/>
    </row>
    <row r="957" spans="3:3" s="10" customFormat="1" x14ac:dyDescent="0.3">
      <c r="C957" s="47"/>
    </row>
    <row r="958" spans="3:3" s="10" customFormat="1" x14ac:dyDescent="0.3">
      <c r="C958" s="47"/>
    </row>
    <row r="959" spans="3:3" s="10" customFormat="1" x14ac:dyDescent="0.3">
      <c r="C959" s="47"/>
    </row>
    <row r="960" spans="3:3" s="10" customFormat="1" x14ac:dyDescent="0.3">
      <c r="C960" s="47"/>
    </row>
    <row r="961" spans="3:3" s="10" customFormat="1" x14ac:dyDescent="0.3">
      <c r="C961" s="47"/>
    </row>
    <row r="962" spans="3:3" s="10" customFormat="1" x14ac:dyDescent="0.3">
      <c r="C962" s="47"/>
    </row>
    <row r="963" spans="3:3" s="10" customFormat="1" x14ac:dyDescent="0.3">
      <c r="C963" s="47"/>
    </row>
    <row r="964" spans="3:3" s="10" customFormat="1" x14ac:dyDescent="0.3">
      <c r="C964" s="47"/>
    </row>
    <row r="965" spans="3:3" s="10" customFormat="1" x14ac:dyDescent="0.3">
      <c r="C965" s="47"/>
    </row>
    <row r="966" spans="3:3" s="10" customFormat="1" x14ac:dyDescent="0.3">
      <c r="C966" s="47"/>
    </row>
    <row r="967" spans="3:3" s="10" customFormat="1" x14ac:dyDescent="0.3">
      <c r="C967" s="47"/>
    </row>
    <row r="968" spans="3:3" s="10" customFormat="1" x14ac:dyDescent="0.3">
      <c r="C968" s="47"/>
    </row>
    <row r="969" spans="3:3" s="10" customFormat="1" x14ac:dyDescent="0.3">
      <c r="C969" s="47"/>
    </row>
    <row r="970" spans="3:3" s="10" customFormat="1" x14ac:dyDescent="0.3">
      <c r="C970" s="47"/>
    </row>
    <row r="971" spans="3:3" s="10" customFormat="1" x14ac:dyDescent="0.3">
      <c r="C971" s="47"/>
    </row>
    <row r="972" spans="3:3" s="10" customFormat="1" x14ac:dyDescent="0.3">
      <c r="C972" s="47"/>
    </row>
    <row r="973" spans="3:3" s="10" customFormat="1" x14ac:dyDescent="0.3">
      <c r="C973" s="47"/>
    </row>
    <row r="974" spans="3:3" s="10" customFormat="1" x14ac:dyDescent="0.3">
      <c r="C974" s="47"/>
    </row>
    <row r="975" spans="3:3" s="10" customFormat="1" x14ac:dyDescent="0.3">
      <c r="C975" s="47"/>
    </row>
    <row r="976" spans="3:3" s="10" customFormat="1" x14ac:dyDescent="0.3">
      <c r="C976" s="47"/>
    </row>
    <row r="977" spans="3:3" s="10" customFormat="1" x14ac:dyDescent="0.3">
      <c r="C977" s="47"/>
    </row>
    <row r="978" spans="3:3" s="10" customFormat="1" x14ac:dyDescent="0.3">
      <c r="C978" s="47"/>
    </row>
    <row r="979" spans="3:3" s="10" customFormat="1" x14ac:dyDescent="0.3">
      <c r="C979" s="47"/>
    </row>
    <row r="980" spans="3:3" s="10" customFormat="1" x14ac:dyDescent="0.3">
      <c r="C980" s="47"/>
    </row>
    <row r="981" spans="3:3" s="10" customFormat="1" x14ac:dyDescent="0.3">
      <c r="C981" s="47"/>
    </row>
    <row r="982" spans="3:3" s="10" customFormat="1" x14ac:dyDescent="0.3">
      <c r="C982" s="47"/>
    </row>
    <row r="983" spans="3:3" s="10" customFormat="1" x14ac:dyDescent="0.3">
      <c r="C983" s="47"/>
    </row>
    <row r="984" spans="3:3" s="10" customFormat="1" x14ac:dyDescent="0.3">
      <c r="C984" s="47"/>
    </row>
    <row r="985" spans="3:3" s="10" customFormat="1" x14ac:dyDescent="0.3">
      <c r="C985" s="47"/>
    </row>
    <row r="986" spans="3:3" s="10" customFormat="1" x14ac:dyDescent="0.3">
      <c r="C986" s="47"/>
    </row>
    <row r="987" spans="3:3" s="10" customFormat="1" x14ac:dyDescent="0.3">
      <c r="C987" s="47"/>
    </row>
    <row r="988" spans="3:3" s="10" customFormat="1" x14ac:dyDescent="0.3">
      <c r="C988" s="47"/>
    </row>
    <row r="989" spans="3:3" s="10" customFormat="1" x14ac:dyDescent="0.3">
      <c r="C989" s="47"/>
    </row>
    <row r="990" spans="3:3" s="10" customFormat="1" x14ac:dyDescent="0.3">
      <c r="C990" s="47"/>
    </row>
    <row r="991" spans="3:3" s="10" customFormat="1" x14ac:dyDescent="0.3">
      <c r="C991" s="47"/>
    </row>
    <row r="992" spans="3:3" s="10" customFormat="1" x14ac:dyDescent="0.3">
      <c r="C992" s="47"/>
    </row>
    <row r="993" spans="3:3" s="10" customFormat="1" x14ac:dyDescent="0.3">
      <c r="C993" s="47"/>
    </row>
    <row r="994" spans="3:3" s="10" customFormat="1" x14ac:dyDescent="0.3">
      <c r="C994" s="47"/>
    </row>
    <row r="995" spans="3:3" s="10" customFormat="1" x14ac:dyDescent="0.3">
      <c r="C995" s="47"/>
    </row>
    <row r="996" spans="3:3" s="10" customFormat="1" x14ac:dyDescent="0.3">
      <c r="C996" s="47"/>
    </row>
    <row r="997" spans="3:3" s="10" customFormat="1" x14ac:dyDescent="0.3">
      <c r="C997" s="47"/>
    </row>
    <row r="998" spans="3:3" s="10" customFormat="1" x14ac:dyDescent="0.3">
      <c r="C998" s="47"/>
    </row>
    <row r="999" spans="3:3" s="10" customFormat="1" x14ac:dyDescent="0.3">
      <c r="C999" s="47"/>
    </row>
    <row r="1000" spans="3:3" s="10" customFormat="1" x14ac:dyDescent="0.3">
      <c r="C1000" s="47"/>
    </row>
    <row r="1001" spans="3:3" s="10" customFormat="1" x14ac:dyDescent="0.3">
      <c r="C1001" s="47"/>
    </row>
    <row r="1002" spans="3:3" s="10" customFormat="1" x14ac:dyDescent="0.3">
      <c r="C1002" s="47"/>
    </row>
    <row r="1003" spans="3:3" s="10" customFormat="1" x14ac:dyDescent="0.3">
      <c r="C1003" s="47"/>
    </row>
    <row r="1004" spans="3:3" s="10" customFormat="1" x14ac:dyDescent="0.3">
      <c r="C1004" s="47"/>
    </row>
    <row r="1005" spans="3:3" s="10" customFormat="1" x14ac:dyDescent="0.3">
      <c r="C1005" s="47"/>
    </row>
    <row r="1006" spans="3:3" s="10" customFormat="1" x14ac:dyDescent="0.3">
      <c r="C1006" s="47"/>
    </row>
    <row r="1007" spans="3:3" s="10" customFormat="1" x14ac:dyDescent="0.3">
      <c r="C1007" s="47"/>
    </row>
    <row r="1008" spans="3:3" s="10" customFormat="1" x14ac:dyDescent="0.3">
      <c r="C1008" s="47"/>
    </row>
    <row r="1009" spans="3:3" s="10" customFormat="1" x14ac:dyDescent="0.3">
      <c r="C1009" s="47"/>
    </row>
    <row r="1010" spans="3:3" s="10" customFormat="1" x14ac:dyDescent="0.3">
      <c r="C1010" s="47"/>
    </row>
    <row r="1011" spans="3:3" s="10" customFormat="1" x14ac:dyDescent="0.3">
      <c r="C1011" s="47"/>
    </row>
    <row r="1012" spans="3:3" s="10" customFormat="1" x14ac:dyDescent="0.3">
      <c r="C1012" s="47"/>
    </row>
    <row r="1013" spans="3:3" s="10" customFormat="1" x14ac:dyDescent="0.3">
      <c r="C1013" s="47"/>
    </row>
    <row r="1014" spans="3:3" s="10" customFormat="1" x14ac:dyDescent="0.3">
      <c r="C1014" s="47"/>
    </row>
    <row r="1015" spans="3:3" s="10" customFormat="1" x14ac:dyDescent="0.3">
      <c r="C1015" s="47"/>
    </row>
    <row r="1016" spans="3:3" s="10" customFormat="1" x14ac:dyDescent="0.3">
      <c r="C1016" s="47"/>
    </row>
    <row r="1017" spans="3:3" s="10" customFormat="1" x14ac:dyDescent="0.3">
      <c r="C1017" s="47"/>
    </row>
    <row r="1018" spans="3:3" s="10" customFormat="1" x14ac:dyDescent="0.3">
      <c r="C1018" s="47"/>
    </row>
    <row r="1019" spans="3:3" s="10" customFormat="1" x14ac:dyDescent="0.3">
      <c r="C1019" s="47"/>
    </row>
    <row r="1020" spans="3:3" s="10" customFormat="1" x14ac:dyDescent="0.3">
      <c r="C1020" s="47"/>
    </row>
    <row r="1021" spans="3:3" s="10" customFormat="1" x14ac:dyDescent="0.3">
      <c r="C1021" s="47"/>
    </row>
    <row r="1022" spans="3:3" s="10" customFormat="1" x14ac:dyDescent="0.3">
      <c r="C1022" s="47"/>
    </row>
    <row r="1023" spans="3:3" s="10" customFormat="1" x14ac:dyDescent="0.3">
      <c r="C1023" s="47"/>
    </row>
    <row r="1024" spans="3:3" s="10" customFormat="1" x14ac:dyDescent="0.3">
      <c r="C1024" s="47"/>
    </row>
    <row r="1025" spans="3:3" s="10" customFormat="1" x14ac:dyDescent="0.3">
      <c r="C1025" s="47"/>
    </row>
    <row r="1026" spans="3:3" s="10" customFormat="1" x14ac:dyDescent="0.3">
      <c r="C1026" s="47"/>
    </row>
    <row r="1027" spans="3:3" s="10" customFormat="1" x14ac:dyDescent="0.3">
      <c r="C1027" s="47"/>
    </row>
    <row r="1028" spans="3:3" s="10" customFormat="1" x14ac:dyDescent="0.3">
      <c r="C1028" s="47"/>
    </row>
    <row r="1029" spans="3:3" s="10" customFormat="1" x14ac:dyDescent="0.3">
      <c r="C1029" s="47"/>
    </row>
    <row r="1030" spans="3:3" s="10" customFormat="1" x14ac:dyDescent="0.3">
      <c r="C1030" s="47"/>
    </row>
    <row r="1031" spans="3:3" s="10" customFormat="1" x14ac:dyDescent="0.3">
      <c r="C1031" s="47"/>
    </row>
    <row r="1032" spans="3:3" s="10" customFormat="1" x14ac:dyDescent="0.3">
      <c r="C1032" s="47"/>
    </row>
    <row r="1033" spans="3:3" s="10" customFormat="1" x14ac:dyDescent="0.3">
      <c r="C1033" s="47"/>
    </row>
    <row r="1034" spans="3:3" s="10" customFormat="1" x14ac:dyDescent="0.3">
      <c r="C1034" s="47"/>
    </row>
    <row r="1035" spans="3:3" s="10" customFormat="1" x14ac:dyDescent="0.3">
      <c r="C1035" s="47"/>
    </row>
    <row r="1036" spans="3:3" s="10" customFormat="1" x14ac:dyDescent="0.3">
      <c r="C1036" s="47"/>
    </row>
    <row r="1037" spans="3:3" s="10" customFormat="1" x14ac:dyDescent="0.3">
      <c r="C1037" s="47"/>
    </row>
    <row r="1038" spans="3:3" s="10" customFormat="1" x14ac:dyDescent="0.3">
      <c r="C1038" s="47"/>
    </row>
    <row r="1039" spans="3:3" s="10" customFormat="1" x14ac:dyDescent="0.3">
      <c r="C1039" s="47"/>
    </row>
    <row r="1040" spans="3:3" s="10" customFormat="1" x14ac:dyDescent="0.3">
      <c r="C1040" s="47"/>
    </row>
    <row r="1041" spans="3:3" s="10" customFormat="1" x14ac:dyDescent="0.3">
      <c r="C1041" s="47"/>
    </row>
    <row r="1042" spans="3:3" s="10" customFormat="1" x14ac:dyDescent="0.3">
      <c r="C1042" s="47"/>
    </row>
    <row r="1043" spans="3:3" s="10" customFormat="1" x14ac:dyDescent="0.3">
      <c r="C1043" s="47"/>
    </row>
    <row r="1044" spans="3:3" s="10" customFormat="1" x14ac:dyDescent="0.3">
      <c r="C1044" s="47"/>
    </row>
    <row r="1045" spans="3:3" s="10" customFormat="1" x14ac:dyDescent="0.3">
      <c r="C1045" s="47"/>
    </row>
    <row r="1046" spans="3:3" s="10" customFormat="1" x14ac:dyDescent="0.3">
      <c r="C1046" s="47"/>
    </row>
    <row r="1047" spans="3:3" s="10" customFormat="1" x14ac:dyDescent="0.3">
      <c r="C1047" s="47"/>
    </row>
    <row r="1048" spans="3:3" s="10" customFormat="1" x14ac:dyDescent="0.3">
      <c r="C1048" s="47"/>
    </row>
    <row r="1049" spans="3:3" s="10" customFormat="1" x14ac:dyDescent="0.3">
      <c r="C1049" s="47"/>
    </row>
    <row r="1050" spans="3:3" s="10" customFormat="1" x14ac:dyDescent="0.3">
      <c r="C1050" s="47"/>
    </row>
    <row r="1051" spans="3:3" s="10" customFormat="1" x14ac:dyDescent="0.3">
      <c r="C1051" s="47"/>
    </row>
    <row r="1052" spans="3:3" s="10" customFormat="1" x14ac:dyDescent="0.3">
      <c r="C1052" s="47"/>
    </row>
    <row r="1053" spans="3:3" s="10" customFormat="1" x14ac:dyDescent="0.3">
      <c r="C1053" s="47"/>
    </row>
    <row r="1054" spans="3:3" s="10" customFormat="1" x14ac:dyDescent="0.3">
      <c r="C1054" s="47"/>
    </row>
    <row r="1055" spans="3:3" s="10" customFormat="1" x14ac:dyDescent="0.3">
      <c r="C1055" s="47"/>
    </row>
    <row r="1056" spans="3:3" s="10" customFormat="1" x14ac:dyDescent="0.3">
      <c r="C1056" s="47"/>
    </row>
    <row r="1057" spans="3:3" s="10" customFormat="1" x14ac:dyDescent="0.3">
      <c r="C1057" s="47"/>
    </row>
    <row r="1058" spans="3:3" s="10" customFormat="1" x14ac:dyDescent="0.3">
      <c r="C1058" s="47"/>
    </row>
    <row r="1059" spans="3:3" s="10" customFormat="1" x14ac:dyDescent="0.3">
      <c r="C1059" s="47"/>
    </row>
    <row r="1060" spans="3:3" s="10" customFormat="1" x14ac:dyDescent="0.3">
      <c r="C1060" s="47"/>
    </row>
    <row r="1061" spans="3:3" s="10" customFormat="1" x14ac:dyDescent="0.3">
      <c r="C1061" s="47"/>
    </row>
    <row r="1062" spans="3:3" s="10" customFormat="1" x14ac:dyDescent="0.3">
      <c r="C1062" s="47"/>
    </row>
    <row r="1063" spans="3:3" s="10" customFormat="1" x14ac:dyDescent="0.3">
      <c r="C1063" s="47"/>
    </row>
    <row r="1064" spans="3:3" s="10" customFormat="1" x14ac:dyDescent="0.3">
      <c r="C1064" s="47"/>
    </row>
    <row r="1065" spans="3:3" s="10" customFormat="1" x14ac:dyDescent="0.3">
      <c r="C1065" s="47"/>
    </row>
    <row r="1066" spans="3:3" s="10" customFormat="1" x14ac:dyDescent="0.3">
      <c r="C1066" s="47"/>
    </row>
    <row r="1067" spans="3:3" s="10" customFormat="1" x14ac:dyDescent="0.3">
      <c r="C1067" s="47"/>
    </row>
    <row r="1068" spans="3:3" s="10" customFormat="1" x14ac:dyDescent="0.3">
      <c r="C1068" s="47"/>
    </row>
    <row r="1069" spans="3:3" s="10" customFormat="1" x14ac:dyDescent="0.3">
      <c r="C1069" s="47"/>
    </row>
    <row r="1070" spans="3:3" s="10" customFormat="1" x14ac:dyDescent="0.3">
      <c r="C1070" s="47"/>
    </row>
    <row r="1071" spans="3:3" s="10" customFormat="1" x14ac:dyDescent="0.3">
      <c r="C1071" s="47"/>
    </row>
    <row r="1072" spans="3:3" s="10" customFormat="1" x14ac:dyDescent="0.3">
      <c r="C1072" s="47"/>
    </row>
    <row r="1073" spans="3:3" s="10" customFormat="1" x14ac:dyDescent="0.3">
      <c r="C1073" s="47"/>
    </row>
    <row r="1074" spans="3:3" s="10" customFormat="1" x14ac:dyDescent="0.3">
      <c r="C1074" s="47"/>
    </row>
    <row r="1075" spans="3:3" s="10" customFormat="1" x14ac:dyDescent="0.3">
      <c r="C1075" s="47"/>
    </row>
    <row r="1076" spans="3:3" s="10" customFormat="1" x14ac:dyDescent="0.3">
      <c r="C1076" s="47"/>
    </row>
    <row r="1077" spans="3:3" s="10" customFormat="1" x14ac:dyDescent="0.3">
      <c r="C1077" s="47"/>
    </row>
    <row r="1078" spans="3:3" s="10" customFormat="1" x14ac:dyDescent="0.3">
      <c r="C1078" s="47"/>
    </row>
    <row r="1079" spans="3:3" s="10" customFormat="1" x14ac:dyDescent="0.3">
      <c r="C1079" s="47"/>
    </row>
    <row r="1080" spans="3:3" s="10" customFormat="1" x14ac:dyDescent="0.3">
      <c r="C1080" s="47"/>
    </row>
    <row r="1081" spans="3:3" s="10" customFormat="1" x14ac:dyDescent="0.3">
      <c r="C1081" s="47"/>
    </row>
    <row r="1082" spans="3:3" s="10" customFormat="1" x14ac:dyDescent="0.3">
      <c r="C1082" s="47"/>
    </row>
    <row r="1083" spans="3:3" s="10" customFormat="1" x14ac:dyDescent="0.3">
      <c r="C1083" s="47"/>
    </row>
    <row r="1084" spans="3:3" s="10" customFormat="1" x14ac:dyDescent="0.3">
      <c r="C1084" s="47"/>
    </row>
    <row r="1085" spans="3:3" s="10" customFormat="1" x14ac:dyDescent="0.3">
      <c r="C1085" s="47"/>
    </row>
    <row r="1086" spans="3:3" s="10" customFormat="1" x14ac:dyDescent="0.3">
      <c r="C1086" s="47"/>
    </row>
    <row r="1087" spans="3:3" s="10" customFormat="1" x14ac:dyDescent="0.3">
      <c r="C1087" s="47"/>
    </row>
    <row r="1088" spans="3:3" s="10" customFormat="1" x14ac:dyDescent="0.3">
      <c r="C1088" s="47"/>
    </row>
    <row r="1089" spans="3:3" s="10" customFormat="1" x14ac:dyDescent="0.3">
      <c r="C1089" s="47"/>
    </row>
    <row r="1090" spans="3:3" s="10" customFormat="1" x14ac:dyDescent="0.3">
      <c r="C1090" s="47"/>
    </row>
    <row r="1091" spans="3:3" s="10" customFormat="1" x14ac:dyDescent="0.3">
      <c r="C1091" s="47"/>
    </row>
    <row r="1092" spans="3:3" s="10" customFormat="1" x14ac:dyDescent="0.3">
      <c r="C1092" s="47"/>
    </row>
    <row r="1093" spans="3:3" s="10" customFormat="1" x14ac:dyDescent="0.3">
      <c r="C1093" s="47"/>
    </row>
    <row r="1094" spans="3:3" s="10" customFormat="1" x14ac:dyDescent="0.3">
      <c r="C1094" s="47"/>
    </row>
    <row r="1095" spans="3:3" s="10" customFormat="1" x14ac:dyDescent="0.3">
      <c r="C1095" s="47"/>
    </row>
    <row r="1096" spans="3:3" s="10" customFormat="1" x14ac:dyDescent="0.3">
      <c r="C1096" s="47"/>
    </row>
    <row r="1097" spans="3:3" s="10" customFormat="1" x14ac:dyDescent="0.3">
      <c r="C1097" s="47"/>
    </row>
    <row r="1098" spans="3:3" s="10" customFormat="1" x14ac:dyDescent="0.3">
      <c r="C1098" s="47"/>
    </row>
    <row r="1099" spans="3:3" s="10" customFormat="1" x14ac:dyDescent="0.3">
      <c r="C1099" s="47"/>
    </row>
    <row r="1100" spans="3:3" s="10" customFormat="1" x14ac:dyDescent="0.3">
      <c r="C1100" s="47"/>
    </row>
    <row r="1101" spans="3:3" s="10" customFormat="1" x14ac:dyDescent="0.3">
      <c r="C1101" s="47"/>
    </row>
    <row r="1102" spans="3:3" s="10" customFormat="1" x14ac:dyDescent="0.3">
      <c r="C1102" s="47"/>
    </row>
    <row r="1103" spans="3:3" s="10" customFormat="1" x14ac:dyDescent="0.3">
      <c r="C1103" s="47"/>
    </row>
    <row r="1104" spans="3:3" s="10" customFormat="1" x14ac:dyDescent="0.3">
      <c r="C1104" s="47"/>
    </row>
    <row r="1105" spans="3:3" s="10" customFormat="1" x14ac:dyDescent="0.3">
      <c r="C1105" s="47"/>
    </row>
    <row r="1106" spans="3:3" s="10" customFormat="1" x14ac:dyDescent="0.3">
      <c r="C1106" s="47"/>
    </row>
    <row r="1107" spans="3:3" s="10" customFormat="1" x14ac:dyDescent="0.3">
      <c r="C1107" s="47"/>
    </row>
  </sheetData>
  <mergeCells count="6">
    <mergeCell ref="C120:N120"/>
    <mergeCell ref="C11:N11"/>
    <mergeCell ref="C14:N14"/>
    <mergeCell ref="C88:D88"/>
    <mergeCell ref="C12:N12"/>
    <mergeCell ref="C89:D89"/>
  </mergeCells>
  <phoneticPr fontId="27" type="noConversion"/>
  <pageMargins left="0.7" right="0.7" top="0.75" bottom="0.75" header="0.3" footer="0.3"/>
  <pageSetup scale="31" orientation="portrait" horizontalDpi="300" verticalDpi="300" r:id="rId1"/>
  <rowBreaks count="1" manualBreakCount="1">
    <brk id="122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155"/>
  <sheetViews>
    <sheetView tabSelected="1" view="pageBreakPreview" topLeftCell="A79" zoomScale="70" zoomScaleNormal="55" zoomScaleSheetLayoutView="70" workbookViewId="0">
      <selection activeCell="E166" sqref="E166"/>
    </sheetView>
  </sheetViews>
  <sheetFormatPr baseColWidth="10" defaultColWidth="11.44140625" defaultRowHeight="15.6" x14ac:dyDescent="0.3"/>
  <cols>
    <col min="1" max="1" width="5.109375" style="5" customWidth="1"/>
    <col min="2" max="2" width="24.109375" style="10" customWidth="1"/>
    <col min="3" max="3" width="23.44140625" style="10" bestFit="1" customWidth="1"/>
    <col min="4" max="4" width="20.44140625" style="10" bestFit="1" customWidth="1"/>
    <col min="5" max="5" width="16.6640625" style="10" customWidth="1"/>
    <col min="6" max="7" width="24" style="10" customWidth="1"/>
    <col min="8" max="8" width="16.5546875" style="10" bestFit="1" customWidth="1"/>
    <col min="9" max="9" width="11.44140625" style="10" customWidth="1"/>
    <col min="10" max="10" width="12.5546875" style="5" customWidth="1"/>
    <col min="11" max="11" width="18.5546875" style="5" customWidth="1"/>
    <col min="12" max="12" width="24.44140625" style="5" customWidth="1"/>
    <col min="13" max="13" width="16.109375" style="5" customWidth="1"/>
    <col min="14" max="14" width="16.6640625" style="5" customWidth="1"/>
    <col min="15" max="15" width="15.33203125" style="5" customWidth="1"/>
    <col min="16" max="16384" width="11.44140625" style="5"/>
  </cols>
  <sheetData>
    <row r="1" spans="2:12" x14ac:dyDescent="0.3">
      <c r="K1" s="173" t="s">
        <v>61</v>
      </c>
      <c r="L1" s="173"/>
    </row>
    <row r="2" spans="2:12" x14ac:dyDescent="0.3">
      <c r="K2" s="52" t="s">
        <v>62</v>
      </c>
      <c r="L2" s="52" t="s">
        <v>63</v>
      </c>
    </row>
    <row r="3" spans="2:12" ht="17.399999999999999" x14ac:dyDescent="0.3">
      <c r="B3" s="174" t="s">
        <v>159</v>
      </c>
      <c r="C3" s="174"/>
      <c r="D3" s="174"/>
      <c r="E3" s="174"/>
      <c r="F3" s="174"/>
      <c r="G3" s="174"/>
      <c r="H3" s="174"/>
      <c r="I3" s="174"/>
      <c r="K3" s="52" t="s">
        <v>64</v>
      </c>
      <c r="L3" s="52" t="s">
        <v>65</v>
      </c>
    </row>
    <row r="4" spans="2:12" ht="17.399999999999999" x14ac:dyDescent="0.3">
      <c r="B4" s="174" t="s">
        <v>123</v>
      </c>
      <c r="C4" s="174"/>
      <c r="D4" s="174"/>
      <c r="E4" s="174"/>
      <c r="F4" s="174"/>
      <c r="G4" s="174"/>
      <c r="H4" s="174"/>
      <c r="I4" s="174"/>
      <c r="K4" s="52" t="s">
        <v>66</v>
      </c>
      <c r="L4" s="52" t="s">
        <v>67</v>
      </c>
    </row>
    <row r="5" spans="2:12" ht="18.75" customHeight="1" x14ac:dyDescent="0.3">
      <c r="B5" s="176" t="s">
        <v>189</v>
      </c>
      <c r="C5" s="176"/>
      <c r="D5" s="176"/>
      <c r="E5" s="176"/>
      <c r="F5" s="176"/>
      <c r="G5" s="176"/>
      <c r="H5" s="176"/>
      <c r="I5" s="176"/>
      <c r="K5" s="52" t="s">
        <v>68</v>
      </c>
      <c r="L5" s="52" t="s">
        <v>69</v>
      </c>
    </row>
    <row r="6" spans="2:12" ht="16.2" thickBot="1" x14ac:dyDescent="0.35">
      <c r="B6" s="25"/>
      <c r="C6" s="25"/>
      <c r="D6" s="25"/>
      <c r="E6" s="25"/>
      <c r="F6" s="25"/>
      <c r="G6" s="25"/>
      <c r="H6" s="25"/>
      <c r="I6" s="25"/>
    </row>
    <row r="7" spans="2:12" ht="48" customHeight="1" thickTop="1" thickBot="1" x14ac:dyDescent="0.35">
      <c r="B7" s="110" t="s">
        <v>70</v>
      </c>
      <c r="C7" s="110" t="s">
        <v>124</v>
      </c>
      <c r="D7" s="110" t="s">
        <v>125</v>
      </c>
      <c r="E7" s="110" t="s">
        <v>71</v>
      </c>
      <c r="F7" s="111" t="s">
        <v>72</v>
      </c>
      <c r="G7" s="111" t="s">
        <v>194</v>
      </c>
      <c r="H7" s="110" t="s">
        <v>73</v>
      </c>
      <c r="I7" s="110" t="s">
        <v>21</v>
      </c>
    </row>
    <row r="8" spans="2:12" ht="23.4" customHeight="1" thickTop="1" thickBot="1" x14ac:dyDescent="0.35">
      <c r="B8" s="115" t="s">
        <v>74</v>
      </c>
      <c r="C8" s="105">
        <v>0.69</v>
      </c>
      <c r="D8" s="105">
        <v>5.35</v>
      </c>
      <c r="E8" s="105">
        <v>7.1</v>
      </c>
      <c r="F8" s="106">
        <v>68</v>
      </c>
      <c r="G8" s="155">
        <v>2211120</v>
      </c>
      <c r="H8" s="105" t="s">
        <v>190</v>
      </c>
      <c r="I8" s="116" t="s">
        <v>183</v>
      </c>
    </row>
    <row r="9" spans="2:12" ht="23.4" customHeight="1" thickTop="1" thickBot="1" x14ac:dyDescent="0.35">
      <c r="B9" s="115" t="s">
        <v>75</v>
      </c>
      <c r="C9" s="105">
        <v>0.44</v>
      </c>
      <c r="D9" s="105">
        <v>5.46</v>
      </c>
      <c r="E9" s="105">
        <v>7.3</v>
      </c>
      <c r="F9" s="106">
        <v>68</v>
      </c>
      <c r="G9" s="155">
        <v>260000</v>
      </c>
      <c r="H9" s="105" t="s">
        <v>43</v>
      </c>
      <c r="I9" s="116" t="s">
        <v>183</v>
      </c>
    </row>
    <row r="10" spans="2:12" ht="23.4" customHeight="1" thickTop="1" thickBot="1" x14ac:dyDescent="0.35">
      <c r="B10" s="115" t="s">
        <v>146</v>
      </c>
      <c r="C10" s="105">
        <v>0.76</v>
      </c>
      <c r="D10" s="105">
        <v>4.16</v>
      </c>
      <c r="E10" s="105">
        <v>7.1</v>
      </c>
      <c r="F10" s="106">
        <v>68</v>
      </c>
      <c r="G10" s="155">
        <v>33000</v>
      </c>
      <c r="H10" s="105" t="s">
        <v>143</v>
      </c>
      <c r="I10" s="116" t="s">
        <v>183</v>
      </c>
    </row>
    <row r="11" spans="2:12" ht="23.4" customHeight="1" thickTop="1" thickBot="1" x14ac:dyDescent="0.35">
      <c r="B11" s="115" t="s">
        <v>147</v>
      </c>
      <c r="C11" s="105">
        <v>0.71</v>
      </c>
      <c r="D11" s="105">
        <v>5.12</v>
      </c>
      <c r="E11" s="105">
        <v>7.2</v>
      </c>
      <c r="F11" s="106">
        <v>68</v>
      </c>
      <c r="G11" s="155">
        <v>31000</v>
      </c>
      <c r="H11" s="105" t="s">
        <v>143</v>
      </c>
      <c r="I11" s="116" t="s">
        <v>183</v>
      </c>
    </row>
    <row r="12" spans="2:12" ht="23.4" customHeight="1" thickTop="1" thickBot="1" x14ac:dyDescent="0.35">
      <c r="B12" s="115" t="s">
        <v>192</v>
      </c>
      <c r="C12" s="105">
        <v>1.1000000000000001</v>
      </c>
      <c r="D12" s="105">
        <v>5.7</v>
      </c>
      <c r="E12" s="105">
        <v>7</v>
      </c>
      <c r="F12" s="106">
        <v>374</v>
      </c>
      <c r="G12" s="155">
        <v>400</v>
      </c>
      <c r="H12" s="105" t="s">
        <v>122</v>
      </c>
      <c r="I12" s="116" t="s">
        <v>183</v>
      </c>
    </row>
    <row r="13" spans="2:12" ht="23.4" customHeight="1" thickTop="1" thickBot="1" x14ac:dyDescent="0.35">
      <c r="B13" s="115" t="s">
        <v>181</v>
      </c>
      <c r="C13" s="105">
        <v>0.9</v>
      </c>
      <c r="D13" s="105">
        <v>11.7</v>
      </c>
      <c r="E13" s="105">
        <v>7.1</v>
      </c>
      <c r="F13" s="106">
        <v>357</v>
      </c>
      <c r="G13" s="155">
        <v>1000</v>
      </c>
      <c r="H13" s="105" t="s">
        <v>122</v>
      </c>
      <c r="I13" s="116" t="s">
        <v>183</v>
      </c>
    </row>
    <row r="14" spans="2:12" ht="23.4" customHeight="1" thickTop="1" thickBot="1" x14ac:dyDescent="0.35">
      <c r="B14" s="115" t="s">
        <v>148</v>
      </c>
      <c r="C14" s="105">
        <v>0.55000000000000004</v>
      </c>
      <c r="D14" s="105">
        <v>3.77</v>
      </c>
      <c r="E14" s="105">
        <v>7.1</v>
      </c>
      <c r="F14" s="106">
        <v>68</v>
      </c>
      <c r="G14" s="155">
        <v>70500</v>
      </c>
      <c r="H14" s="105" t="s">
        <v>143</v>
      </c>
      <c r="I14" s="116" t="s">
        <v>183</v>
      </c>
    </row>
    <row r="15" spans="2:12" ht="23.4" customHeight="1" thickTop="1" thickBot="1" x14ac:dyDescent="0.35">
      <c r="B15" s="115" t="s">
        <v>76</v>
      </c>
      <c r="C15" s="105">
        <v>0.35</v>
      </c>
      <c r="D15" s="105">
        <v>4.16</v>
      </c>
      <c r="E15" s="105">
        <v>7.1</v>
      </c>
      <c r="F15" s="106">
        <v>68</v>
      </c>
      <c r="G15" s="155">
        <v>18000</v>
      </c>
      <c r="H15" s="105" t="s">
        <v>43</v>
      </c>
      <c r="I15" s="116" t="s">
        <v>183</v>
      </c>
    </row>
    <row r="16" spans="2:12" ht="23.4" customHeight="1" thickTop="1" thickBot="1" x14ac:dyDescent="0.35">
      <c r="B16" s="115" t="s">
        <v>182</v>
      </c>
      <c r="C16" s="105">
        <v>1.57</v>
      </c>
      <c r="D16" s="105">
        <v>6.41</v>
      </c>
      <c r="E16" s="105">
        <v>7.2</v>
      </c>
      <c r="F16" s="106">
        <v>297</v>
      </c>
      <c r="G16" s="155">
        <v>12000</v>
      </c>
      <c r="H16" s="105" t="s">
        <v>122</v>
      </c>
      <c r="I16" s="116" t="s">
        <v>183</v>
      </c>
    </row>
    <row r="17" spans="2:9" ht="23.4" customHeight="1" thickTop="1" thickBot="1" x14ac:dyDescent="0.35">
      <c r="B17" s="115" t="s">
        <v>144</v>
      </c>
      <c r="C17" s="105">
        <v>0.72</v>
      </c>
      <c r="D17" s="105">
        <v>3.45</v>
      </c>
      <c r="E17" s="105">
        <v>7.6</v>
      </c>
      <c r="F17" s="106">
        <v>314</v>
      </c>
      <c r="G17" s="155">
        <v>1500</v>
      </c>
      <c r="H17" s="105" t="s">
        <v>149</v>
      </c>
      <c r="I17" s="116" t="s">
        <v>183</v>
      </c>
    </row>
    <row r="18" spans="2:9" ht="23.4" customHeight="1" thickTop="1" thickBot="1" x14ac:dyDescent="0.35">
      <c r="B18" s="115" t="s">
        <v>77</v>
      </c>
      <c r="C18" s="105">
        <v>1.45</v>
      </c>
      <c r="D18" s="105">
        <v>2.13</v>
      </c>
      <c r="E18" s="105">
        <v>8</v>
      </c>
      <c r="F18" s="106">
        <v>221</v>
      </c>
      <c r="G18" s="155">
        <v>9500</v>
      </c>
      <c r="H18" s="105" t="s">
        <v>193</v>
      </c>
      <c r="I18" s="116" t="s">
        <v>183</v>
      </c>
    </row>
    <row r="19" spans="2:9" ht="23.4" customHeight="1" thickTop="1" thickBot="1" x14ac:dyDescent="0.35">
      <c r="B19" s="115" t="s">
        <v>150</v>
      </c>
      <c r="C19" s="105">
        <v>0.9</v>
      </c>
      <c r="D19" s="105">
        <v>4.7</v>
      </c>
      <c r="E19" s="105">
        <v>7.1</v>
      </c>
      <c r="F19" s="106">
        <v>68</v>
      </c>
      <c r="G19" s="155">
        <v>9000</v>
      </c>
      <c r="H19" s="105" t="s">
        <v>43</v>
      </c>
      <c r="I19" s="116" t="s">
        <v>183</v>
      </c>
    </row>
    <row r="20" spans="2:9" ht="23.4" customHeight="1" thickTop="1" thickBot="1" x14ac:dyDescent="0.35">
      <c r="B20" s="115" t="s">
        <v>151</v>
      </c>
      <c r="C20" s="105">
        <v>1.33</v>
      </c>
      <c r="D20" s="105">
        <v>1.73</v>
      </c>
      <c r="E20" s="105">
        <v>7.3</v>
      </c>
      <c r="F20" s="106">
        <v>380</v>
      </c>
      <c r="G20" s="155">
        <v>18000</v>
      </c>
      <c r="H20" s="105" t="s">
        <v>122</v>
      </c>
      <c r="I20" s="116" t="s">
        <v>183</v>
      </c>
    </row>
    <row r="21" spans="2:9" ht="23.4" customHeight="1" thickTop="1" thickBot="1" x14ac:dyDescent="0.35">
      <c r="B21" s="115" t="s">
        <v>78</v>
      </c>
      <c r="C21" s="105">
        <v>0.09</v>
      </c>
      <c r="D21" s="105">
        <v>1.72</v>
      </c>
      <c r="E21" s="105">
        <v>7</v>
      </c>
      <c r="F21" s="106">
        <v>306</v>
      </c>
      <c r="G21" s="155">
        <v>13000</v>
      </c>
      <c r="H21" s="105" t="s">
        <v>122</v>
      </c>
      <c r="I21" s="116" t="s">
        <v>183</v>
      </c>
    </row>
    <row r="22" spans="2:9" ht="23.4" customHeight="1" thickTop="1" thickBot="1" x14ac:dyDescent="0.35">
      <c r="B22" s="115" t="s">
        <v>116</v>
      </c>
      <c r="C22" s="105">
        <v>0.83</v>
      </c>
      <c r="D22" s="105">
        <v>2.77</v>
      </c>
      <c r="E22" s="105">
        <v>7</v>
      </c>
      <c r="F22" s="106">
        <v>391</v>
      </c>
      <c r="G22" s="155">
        <v>2500</v>
      </c>
      <c r="H22" s="105" t="s">
        <v>122</v>
      </c>
      <c r="I22" s="116" t="s">
        <v>183</v>
      </c>
    </row>
    <row r="23" spans="2:9" ht="23.4" customHeight="1" thickTop="1" thickBot="1" x14ac:dyDescent="0.35">
      <c r="B23" s="115" t="s">
        <v>79</v>
      </c>
      <c r="C23" s="105">
        <v>1.5</v>
      </c>
      <c r="D23" s="105">
        <v>2.16</v>
      </c>
      <c r="E23" s="105">
        <v>7.1</v>
      </c>
      <c r="F23" s="106">
        <v>306</v>
      </c>
      <c r="G23" s="155">
        <v>325</v>
      </c>
      <c r="H23" s="105" t="s">
        <v>122</v>
      </c>
      <c r="I23" s="116" t="s">
        <v>183</v>
      </c>
    </row>
    <row r="24" spans="2:9" ht="23.4" customHeight="1" thickTop="1" thickBot="1" x14ac:dyDescent="0.35">
      <c r="B24" s="115" t="s">
        <v>152</v>
      </c>
      <c r="C24" s="105">
        <v>0.86</v>
      </c>
      <c r="D24" s="105">
        <v>1.87</v>
      </c>
      <c r="E24" s="105">
        <v>7.2</v>
      </c>
      <c r="F24" s="106">
        <v>311</v>
      </c>
      <c r="G24" s="155">
        <v>300</v>
      </c>
      <c r="H24" s="105" t="s">
        <v>122</v>
      </c>
      <c r="I24" s="116" t="s">
        <v>183</v>
      </c>
    </row>
    <row r="25" spans="2:9" ht="23.4" customHeight="1" thickTop="1" thickBot="1" x14ac:dyDescent="0.35">
      <c r="B25" s="115" t="s">
        <v>80</v>
      </c>
      <c r="C25" s="105">
        <v>0.42</v>
      </c>
      <c r="D25" s="105">
        <v>1.69</v>
      </c>
      <c r="E25" s="105">
        <v>7.2</v>
      </c>
      <c r="F25" s="106">
        <v>238</v>
      </c>
      <c r="G25" s="155">
        <v>32000</v>
      </c>
      <c r="H25" s="105" t="s">
        <v>122</v>
      </c>
      <c r="I25" s="116" t="s">
        <v>183</v>
      </c>
    </row>
    <row r="26" spans="2:9" ht="23.4" customHeight="1" thickTop="1" thickBot="1" x14ac:dyDescent="0.35">
      <c r="B26" s="115" t="s">
        <v>153</v>
      </c>
      <c r="C26" s="105">
        <v>0.4</v>
      </c>
      <c r="D26" s="105">
        <v>1.5</v>
      </c>
      <c r="E26" s="105">
        <v>7.2</v>
      </c>
      <c r="F26" s="106">
        <v>255</v>
      </c>
      <c r="G26" s="155">
        <v>14000</v>
      </c>
      <c r="H26" s="105" t="s">
        <v>122</v>
      </c>
      <c r="I26" s="116" t="s">
        <v>183</v>
      </c>
    </row>
    <row r="27" spans="2:9" ht="23.4" customHeight="1" thickTop="1" thickBot="1" x14ac:dyDescent="0.35">
      <c r="B27" s="115" t="s">
        <v>154</v>
      </c>
      <c r="C27" s="105">
        <v>0.52</v>
      </c>
      <c r="D27" s="105">
        <v>1.81</v>
      </c>
      <c r="E27" s="105">
        <v>7.2</v>
      </c>
      <c r="F27" s="106">
        <v>255</v>
      </c>
      <c r="G27" s="155">
        <v>50000</v>
      </c>
      <c r="H27" s="105" t="s">
        <v>122</v>
      </c>
      <c r="I27" s="116" t="s">
        <v>183</v>
      </c>
    </row>
    <row r="28" spans="2:9" ht="23.4" customHeight="1" thickTop="1" thickBot="1" x14ac:dyDescent="0.35">
      <c r="B28" s="115" t="s">
        <v>145</v>
      </c>
      <c r="C28" s="105">
        <v>0.85</v>
      </c>
      <c r="D28" s="105">
        <v>5.21</v>
      </c>
      <c r="E28" s="105">
        <v>7.4</v>
      </c>
      <c r="F28" s="106">
        <v>238</v>
      </c>
      <c r="G28" s="155">
        <v>15000</v>
      </c>
      <c r="H28" s="105" t="s">
        <v>122</v>
      </c>
      <c r="I28" s="116" t="s">
        <v>183</v>
      </c>
    </row>
    <row r="29" spans="2:9" ht="16.8" thickTop="1" thickBot="1" x14ac:dyDescent="0.35">
      <c r="B29" s="115" t="s">
        <v>81</v>
      </c>
      <c r="C29" s="105">
        <v>0.7</v>
      </c>
      <c r="D29" s="105">
        <v>5.33</v>
      </c>
      <c r="E29" s="105">
        <v>7.3</v>
      </c>
      <c r="F29" s="106">
        <v>221</v>
      </c>
      <c r="G29" s="155">
        <v>8000</v>
      </c>
      <c r="H29" s="105" t="s">
        <v>122</v>
      </c>
      <c r="I29" s="116" t="s">
        <v>183</v>
      </c>
    </row>
    <row r="30" spans="2:9" ht="23.4" customHeight="1" thickTop="1" thickBot="1" x14ac:dyDescent="0.35">
      <c r="B30" s="115" t="s">
        <v>74</v>
      </c>
      <c r="C30" s="105">
        <v>0.71</v>
      </c>
      <c r="D30" s="105">
        <v>9.76</v>
      </c>
      <c r="E30" s="105">
        <v>7</v>
      </c>
      <c r="F30" s="106">
        <v>68</v>
      </c>
      <c r="G30" s="155">
        <v>2382194</v>
      </c>
      <c r="H30" s="105" t="s">
        <v>196</v>
      </c>
      <c r="I30" s="116" t="s">
        <v>184</v>
      </c>
    </row>
    <row r="31" spans="2:9" ht="23.4" customHeight="1" thickTop="1" thickBot="1" x14ac:dyDescent="0.35">
      <c r="B31" s="115" t="s">
        <v>75</v>
      </c>
      <c r="C31" s="105">
        <v>0.36</v>
      </c>
      <c r="D31" s="105">
        <v>12.45</v>
      </c>
      <c r="E31" s="105">
        <v>7</v>
      </c>
      <c r="F31" s="106">
        <v>68</v>
      </c>
      <c r="G31" s="155">
        <v>280000</v>
      </c>
      <c r="H31" s="105" t="s">
        <v>43</v>
      </c>
      <c r="I31" s="116" t="s">
        <v>184</v>
      </c>
    </row>
    <row r="32" spans="2:9" ht="23.4" customHeight="1" thickTop="1" thickBot="1" x14ac:dyDescent="0.35">
      <c r="B32" s="115" t="s">
        <v>97</v>
      </c>
      <c r="C32" s="105">
        <v>0.76</v>
      </c>
      <c r="D32" s="105">
        <v>9.1</v>
      </c>
      <c r="E32" s="105">
        <v>7</v>
      </c>
      <c r="F32" s="106">
        <v>68</v>
      </c>
      <c r="G32" s="155">
        <v>33050</v>
      </c>
      <c r="H32" s="105" t="s">
        <v>197</v>
      </c>
      <c r="I32" s="116" t="s">
        <v>184</v>
      </c>
    </row>
    <row r="33" spans="2:9" ht="23.4" customHeight="1" thickTop="1" thickBot="1" x14ac:dyDescent="0.35">
      <c r="B33" s="115" t="s">
        <v>98</v>
      </c>
      <c r="C33" s="105">
        <v>0.85</v>
      </c>
      <c r="D33" s="105">
        <v>8.69</v>
      </c>
      <c r="E33" s="105">
        <v>7</v>
      </c>
      <c r="F33" s="106">
        <v>63</v>
      </c>
      <c r="G33" s="155">
        <v>31100</v>
      </c>
      <c r="H33" s="105" t="s">
        <v>197</v>
      </c>
      <c r="I33" s="116" t="s">
        <v>184</v>
      </c>
    </row>
    <row r="34" spans="2:9" ht="23.4" customHeight="1" thickTop="1" thickBot="1" x14ac:dyDescent="0.35">
      <c r="B34" s="115" t="s">
        <v>180</v>
      </c>
      <c r="C34" s="105">
        <v>1.87</v>
      </c>
      <c r="D34" s="105">
        <v>10.55</v>
      </c>
      <c r="E34" s="105">
        <v>7</v>
      </c>
      <c r="F34" s="106">
        <v>416</v>
      </c>
      <c r="G34" s="155">
        <v>450</v>
      </c>
      <c r="H34" s="105" t="s">
        <v>122</v>
      </c>
      <c r="I34" s="116" t="s">
        <v>184</v>
      </c>
    </row>
    <row r="35" spans="2:9" ht="23.4" customHeight="1" thickTop="1" thickBot="1" x14ac:dyDescent="0.35">
      <c r="B35" s="115" t="s">
        <v>181</v>
      </c>
      <c r="C35" s="105">
        <v>1.67</v>
      </c>
      <c r="D35" s="105">
        <v>9.4499999999999993</v>
      </c>
      <c r="E35" s="105">
        <v>7</v>
      </c>
      <c r="F35" s="106">
        <v>420</v>
      </c>
      <c r="G35" s="155">
        <v>1100</v>
      </c>
      <c r="H35" s="105" t="s">
        <v>122</v>
      </c>
      <c r="I35" s="116" t="s">
        <v>184</v>
      </c>
    </row>
    <row r="36" spans="2:9" ht="23.4" customHeight="1" thickTop="1" thickBot="1" x14ac:dyDescent="0.35">
      <c r="B36" s="115" t="s">
        <v>99</v>
      </c>
      <c r="C36" s="105">
        <v>0.83</v>
      </c>
      <c r="D36" s="105">
        <v>7.63</v>
      </c>
      <c r="E36" s="105">
        <v>7</v>
      </c>
      <c r="F36" s="106">
        <v>68</v>
      </c>
      <c r="G36" s="155">
        <v>70000</v>
      </c>
      <c r="H36" s="105" t="s">
        <v>197</v>
      </c>
      <c r="I36" s="116" t="s">
        <v>184</v>
      </c>
    </row>
    <row r="37" spans="2:9" ht="23.4" customHeight="1" thickTop="1" thickBot="1" x14ac:dyDescent="0.35">
      <c r="B37" s="115" t="s">
        <v>76</v>
      </c>
      <c r="C37" s="105">
        <v>0.63</v>
      </c>
      <c r="D37" s="105">
        <v>8.32</v>
      </c>
      <c r="E37" s="105">
        <v>7.1</v>
      </c>
      <c r="F37" s="106">
        <v>68</v>
      </c>
      <c r="G37" s="155">
        <v>18100</v>
      </c>
      <c r="H37" s="105" t="s">
        <v>43</v>
      </c>
      <c r="I37" s="116" t="s">
        <v>184</v>
      </c>
    </row>
    <row r="38" spans="2:9" ht="23.4" customHeight="1" thickTop="1" thickBot="1" x14ac:dyDescent="0.35">
      <c r="B38" s="115" t="s">
        <v>182</v>
      </c>
      <c r="C38" s="105">
        <v>1.55</v>
      </c>
      <c r="D38" s="105">
        <v>5.05</v>
      </c>
      <c r="E38" s="105">
        <v>7.4</v>
      </c>
      <c r="F38" s="106">
        <v>284</v>
      </c>
      <c r="G38" s="155">
        <v>12050</v>
      </c>
      <c r="H38" s="105" t="s">
        <v>122</v>
      </c>
      <c r="I38" s="116" t="s">
        <v>184</v>
      </c>
    </row>
    <row r="39" spans="2:9" ht="23.4" customHeight="1" thickTop="1" thickBot="1" x14ac:dyDescent="0.35">
      <c r="B39" s="115" t="s">
        <v>144</v>
      </c>
      <c r="C39" s="105">
        <v>0.86</v>
      </c>
      <c r="D39" s="105">
        <v>7.88</v>
      </c>
      <c r="E39" s="105">
        <v>7.4</v>
      </c>
      <c r="F39" s="106">
        <v>301</v>
      </c>
      <c r="G39" s="155">
        <v>1400</v>
      </c>
      <c r="H39" s="105" t="s">
        <v>149</v>
      </c>
      <c r="I39" s="116" t="s">
        <v>184</v>
      </c>
    </row>
    <row r="40" spans="2:9" ht="23.4" customHeight="1" thickTop="1" thickBot="1" x14ac:dyDescent="0.35">
      <c r="B40" s="115" t="s">
        <v>77</v>
      </c>
      <c r="C40" s="105">
        <v>1.42</v>
      </c>
      <c r="D40" s="105">
        <v>7.66</v>
      </c>
      <c r="E40" s="105">
        <v>7.3</v>
      </c>
      <c r="F40" s="106">
        <v>238</v>
      </c>
      <c r="G40" s="155">
        <v>19000</v>
      </c>
      <c r="H40" s="105" t="s">
        <v>193</v>
      </c>
      <c r="I40" s="116" t="s">
        <v>184</v>
      </c>
    </row>
    <row r="41" spans="2:9" ht="23.4" customHeight="1" thickTop="1" thickBot="1" x14ac:dyDescent="0.35">
      <c r="B41" s="115" t="s">
        <v>120</v>
      </c>
      <c r="C41" s="105">
        <v>0.76</v>
      </c>
      <c r="D41" s="105">
        <v>10.31</v>
      </c>
      <c r="E41" s="105">
        <v>7</v>
      </c>
      <c r="F41" s="106">
        <v>68</v>
      </c>
      <c r="G41" s="155">
        <v>9200</v>
      </c>
      <c r="H41" s="105" t="s">
        <v>43</v>
      </c>
      <c r="I41" s="116" t="s">
        <v>184</v>
      </c>
    </row>
    <row r="42" spans="2:9" ht="23.4" customHeight="1" thickTop="1" thickBot="1" x14ac:dyDescent="0.35">
      <c r="B42" s="115" t="s">
        <v>100</v>
      </c>
      <c r="C42" s="105">
        <v>1.33</v>
      </c>
      <c r="D42" s="105">
        <v>2.64</v>
      </c>
      <c r="E42" s="105">
        <v>7.3</v>
      </c>
      <c r="F42" s="106">
        <v>391</v>
      </c>
      <c r="G42" s="155">
        <v>16200</v>
      </c>
      <c r="H42" s="105" t="s">
        <v>122</v>
      </c>
      <c r="I42" s="116" t="s">
        <v>184</v>
      </c>
    </row>
    <row r="43" spans="2:9" ht="23.4" customHeight="1" thickTop="1" thickBot="1" x14ac:dyDescent="0.35">
      <c r="B43" s="115" t="s">
        <v>78</v>
      </c>
      <c r="C43" s="105">
        <v>0.08</v>
      </c>
      <c r="D43" s="105">
        <v>2.13</v>
      </c>
      <c r="E43" s="105">
        <v>7</v>
      </c>
      <c r="F43" s="106">
        <v>344</v>
      </c>
      <c r="G43" s="155">
        <v>13100</v>
      </c>
      <c r="H43" s="105" t="s">
        <v>122</v>
      </c>
      <c r="I43" s="116" t="s">
        <v>184</v>
      </c>
    </row>
    <row r="44" spans="2:9" ht="23.4" customHeight="1" thickTop="1" thickBot="1" x14ac:dyDescent="0.35">
      <c r="B44" s="115" t="s">
        <v>116</v>
      </c>
      <c r="C44" s="105">
        <v>0.7</v>
      </c>
      <c r="D44" s="105">
        <v>4.25</v>
      </c>
      <c r="E44" s="105">
        <v>7</v>
      </c>
      <c r="F44" s="106">
        <v>362</v>
      </c>
      <c r="G44" s="155">
        <v>2400</v>
      </c>
      <c r="H44" s="105" t="s">
        <v>122</v>
      </c>
      <c r="I44" s="116" t="s">
        <v>184</v>
      </c>
    </row>
    <row r="45" spans="2:9" ht="23.4" customHeight="1" thickTop="1" thickBot="1" x14ac:dyDescent="0.35">
      <c r="B45" s="115" t="s">
        <v>79</v>
      </c>
      <c r="C45" s="105">
        <v>1.5</v>
      </c>
      <c r="D45" s="105">
        <v>2.58</v>
      </c>
      <c r="E45" s="105">
        <v>7.1</v>
      </c>
      <c r="F45" s="106">
        <v>318</v>
      </c>
      <c r="G45" s="155">
        <v>400</v>
      </c>
      <c r="H45" s="105" t="s">
        <v>122</v>
      </c>
      <c r="I45" s="116" t="s">
        <v>184</v>
      </c>
    </row>
    <row r="46" spans="2:9" ht="23.4" customHeight="1" thickTop="1" thickBot="1" x14ac:dyDescent="0.35">
      <c r="B46" s="115" t="s">
        <v>141</v>
      </c>
      <c r="C46" s="105">
        <v>0.8</v>
      </c>
      <c r="D46" s="105">
        <v>2.19</v>
      </c>
      <c r="E46" s="105">
        <v>7.2</v>
      </c>
      <c r="F46" s="106">
        <v>335</v>
      </c>
      <c r="G46" s="155">
        <v>350</v>
      </c>
      <c r="H46" s="105" t="s">
        <v>122</v>
      </c>
      <c r="I46" s="116" t="s">
        <v>184</v>
      </c>
    </row>
    <row r="47" spans="2:9" ht="23.4" customHeight="1" thickTop="1" thickBot="1" x14ac:dyDescent="0.35">
      <c r="B47" s="115" t="s">
        <v>80</v>
      </c>
      <c r="C47" s="105">
        <v>0.37</v>
      </c>
      <c r="D47" s="105">
        <v>1.8</v>
      </c>
      <c r="E47" s="105">
        <v>7.2</v>
      </c>
      <c r="F47" s="106">
        <v>280</v>
      </c>
      <c r="G47" s="155">
        <v>17000</v>
      </c>
      <c r="H47" s="105" t="s">
        <v>122</v>
      </c>
      <c r="I47" s="116" t="s">
        <v>184</v>
      </c>
    </row>
    <row r="48" spans="2:9" ht="23.4" customHeight="1" thickTop="1" thickBot="1" x14ac:dyDescent="0.35">
      <c r="B48" s="115" t="s">
        <v>121</v>
      </c>
      <c r="C48" s="105">
        <v>0.5</v>
      </c>
      <c r="D48" s="105">
        <v>1.93</v>
      </c>
      <c r="E48" s="105">
        <v>7.2</v>
      </c>
      <c r="F48" s="106">
        <v>289</v>
      </c>
      <c r="G48" s="155">
        <v>7800</v>
      </c>
      <c r="H48" s="105" t="s">
        <v>122</v>
      </c>
      <c r="I48" s="116" t="s">
        <v>184</v>
      </c>
    </row>
    <row r="49" spans="2:9" ht="23.4" customHeight="1" thickTop="1" thickBot="1" x14ac:dyDescent="0.35">
      <c r="B49" s="115" t="s">
        <v>101</v>
      </c>
      <c r="C49" s="105">
        <v>0.6</v>
      </c>
      <c r="D49" s="105">
        <v>1.79</v>
      </c>
      <c r="E49" s="105">
        <v>7.3</v>
      </c>
      <c r="F49" s="106">
        <v>280</v>
      </c>
      <c r="G49" s="155">
        <v>60000</v>
      </c>
      <c r="H49" s="105" t="s">
        <v>122</v>
      </c>
      <c r="I49" s="116" t="s">
        <v>184</v>
      </c>
    </row>
    <row r="50" spans="2:9" ht="23.4" customHeight="1" thickTop="1" thickBot="1" x14ac:dyDescent="0.35">
      <c r="B50" s="115" t="s">
        <v>145</v>
      </c>
      <c r="C50" s="105">
        <v>1.22</v>
      </c>
      <c r="D50" s="105">
        <v>2.56</v>
      </c>
      <c r="E50" s="105">
        <v>7.3</v>
      </c>
      <c r="F50" s="106">
        <v>221</v>
      </c>
      <c r="G50" s="155">
        <v>40000</v>
      </c>
      <c r="H50" s="105" t="s">
        <v>122</v>
      </c>
      <c r="I50" s="116" t="s">
        <v>184</v>
      </c>
    </row>
    <row r="51" spans="2:9" ht="23.4" customHeight="1" thickTop="1" thickBot="1" x14ac:dyDescent="0.35">
      <c r="B51" s="115" t="s">
        <v>81</v>
      </c>
      <c r="C51" s="105">
        <v>1.35</v>
      </c>
      <c r="D51" s="105">
        <v>2.2400000000000002</v>
      </c>
      <c r="E51" s="105">
        <v>7.3</v>
      </c>
      <c r="F51" s="106">
        <v>229</v>
      </c>
      <c r="G51" s="155">
        <v>18000</v>
      </c>
      <c r="H51" s="105" t="s">
        <v>122</v>
      </c>
      <c r="I51" s="116" t="s">
        <v>184</v>
      </c>
    </row>
    <row r="52" spans="2:9" ht="23.4" customHeight="1" thickTop="1" thickBot="1" x14ac:dyDescent="0.35">
      <c r="B52" s="115" t="s">
        <v>74</v>
      </c>
      <c r="C52" s="105">
        <v>0.7</v>
      </c>
      <c r="D52" s="105">
        <v>9.82</v>
      </c>
      <c r="E52" s="105">
        <v>7</v>
      </c>
      <c r="F52" s="105">
        <v>68</v>
      </c>
      <c r="G52" s="155">
        <v>2481511</v>
      </c>
      <c r="H52" s="105" t="s">
        <v>196</v>
      </c>
      <c r="I52" s="116" t="s">
        <v>185</v>
      </c>
    </row>
    <row r="53" spans="2:9" ht="23.4" customHeight="1" thickTop="1" thickBot="1" x14ac:dyDescent="0.35">
      <c r="B53" s="115" t="s">
        <v>75</v>
      </c>
      <c r="C53" s="105">
        <v>0.56999999999999995</v>
      </c>
      <c r="D53" s="105">
        <v>8.59</v>
      </c>
      <c r="E53" s="105">
        <v>7.1</v>
      </c>
      <c r="F53" s="105">
        <v>68</v>
      </c>
      <c r="G53" s="155">
        <v>290000</v>
      </c>
      <c r="H53" s="105" t="s">
        <v>43</v>
      </c>
      <c r="I53" s="116" t="s">
        <v>185</v>
      </c>
    </row>
    <row r="54" spans="2:9" ht="23.4" customHeight="1" thickTop="1" thickBot="1" x14ac:dyDescent="0.35">
      <c r="B54" s="115" t="s">
        <v>146</v>
      </c>
      <c r="C54" s="105">
        <v>0.72</v>
      </c>
      <c r="D54" s="105">
        <v>8.23</v>
      </c>
      <c r="E54" s="105">
        <v>7</v>
      </c>
      <c r="F54" s="105">
        <v>68</v>
      </c>
      <c r="G54" s="155">
        <v>33100</v>
      </c>
      <c r="H54" s="105" t="s">
        <v>201</v>
      </c>
      <c r="I54" s="116" t="s">
        <v>185</v>
      </c>
    </row>
    <row r="55" spans="2:9" ht="23.4" customHeight="1" thickTop="1" thickBot="1" x14ac:dyDescent="0.35">
      <c r="B55" s="115" t="s">
        <v>147</v>
      </c>
      <c r="C55" s="105">
        <v>0.5</v>
      </c>
      <c r="D55" s="105">
        <v>16.8</v>
      </c>
      <c r="E55" s="105">
        <v>7</v>
      </c>
      <c r="F55" s="105">
        <v>68</v>
      </c>
      <c r="G55" s="155">
        <v>31500</v>
      </c>
      <c r="H55" s="105" t="s">
        <v>202</v>
      </c>
      <c r="I55" s="116" t="s">
        <v>185</v>
      </c>
    </row>
    <row r="56" spans="2:9" ht="23.4" customHeight="1" thickTop="1" thickBot="1" x14ac:dyDescent="0.35">
      <c r="B56" s="115" t="s">
        <v>192</v>
      </c>
      <c r="C56" s="105">
        <v>1.6</v>
      </c>
      <c r="D56" s="105">
        <v>4.4000000000000004</v>
      </c>
      <c r="E56" s="105">
        <v>7</v>
      </c>
      <c r="F56" s="105">
        <v>430</v>
      </c>
      <c r="G56" s="155">
        <v>440</v>
      </c>
      <c r="H56" s="105" t="s">
        <v>203</v>
      </c>
      <c r="I56" s="116" t="s">
        <v>185</v>
      </c>
    </row>
    <row r="57" spans="2:9" ht="23.4" customHeight="1" thickTop="1" thickBot="1" x14ac:dyDescent="0.35">
      <c r="B57" s="115" t="s">
        <v>199</v>
      </c>
      <c r="C57" s="105">
        <v>1.86</v>
      </c>
      <c r="D57" s="105">
        <v>4.5999999999999996</v>
      </c>
      <c r="E57" s="105">
        <v>7</v>
      </c>
      <c r="F57" s="105">
        <v>408</v>
      </c>
      <c r="G57" s="155">
        <v>1050</v>
      </c>
      <c r="H57" s="105" t="s">
        <v>203</v>
      </c>
      <c r="I57" s="116" t="s">
        <v>185</v>
      </c>
    </row>
    <row r="58" spans="2:9" ht="23.4" customHeight="1" thickTop="1" thickBot="1" x14ac:dyDescent="0.35">
      <c r="B58" s="115" t="s">
        <v>148</v>
      </c>
      <c r="C58" s="105">
        <v>0.46</v>
      </c>
      <c r="D58" s="105">
        <v>9.6300000000000008</v>
      </c>
      <c r="E58" s="105">
        <v>7.1</v>
      </c>
      <c r="F58" s="105">
        <v>68</v>
      </c>
      <c r="G58" s="155">
        <v>71000</v>
      </c>
      <c r="H58" s="105" t="s">
        <v>201</v>
      </c>
      <c r="I58" s="116" t="s">
        <v>185</v>
      </c>
    </row>
    <row r="59" spans="2:9" ht="23.4" customHeight="1" thickTop="1" thickBot="1" x14ac:dyDescent="0.35">
      <c r="B59" s="115" t="s">
        <v>76</v>
      </c>
      <c r="C59" s="105">
        <v>0.6</v>
      </c>
      <c r="D59" s="105">
        <v>10.8</v>
      </c>
      <c r="E59" s="105">
        <v>7.2</v>
      </c>
      <c r="F59" s="105">
        <v>68</v>
      </c>
      <c r="G59" s="155">
        <v>6000</v>
      </c>
      <c r="H59" s="105" t="s">
        <v>43</v>
      </c>
      <c r="I59" s="116" t="s">
        <v>185</v>
      </c>
    </row>
    <row r="60" spans="2:9" ht="23.4" customHeight="1" thickTop="1" thickBot="1" x14ac:dyDescent="0.35">
      <c r="B60" s="115" t="s">
        <v>182</v>
      </c>
      <c r="C60" s="105">
        <v>1.42</v>
      </c>
      <c r="D60" s="105">
        <v>3.35</v>
      </c>
      <c r="E60" s="105">
        <v>7.3</v>
      </c>
      <c r="F60" s="105">
        <v>293</v>
      </c>
      <c r="G60" s="155">
        <v>10000</v>
      </c>
      <c r="H60" s="105" t="s">
        <v>203</v>
      </c>
      <c r="I60" s="116" t="s">
        <v>185</v>
      </c>
    </row>
    <row r="61" spans="2:9" ht="23.4" customHeight="1" thickTop="1" thickBot="1" x14ac:dyDescent="0.35">
      <c r="B61" s="115" t="s">
        <v>144</v>
      </c>
      <c r="C61" s="105">
        <v>0.82</v>
      </c>
      <c r="D61" s="105">
        <v>3.64</v>
      </c>
      <c r="E61" s="105">
        <v>7.5</v>
      </c>
      <c r="F61" s="105">
        <v>306</v>
      </c>
      <c r="G61" s="155">
        <v>1450</v>
      </c>
      <c r="H61" s="105" t="s">
        <v>149</v>
      </c>
      <c r="I61" s="116" t="s">
        <v>185</v>
      </c>
    </row>
    <row r="62" spans="2:9" ht="23.4" customHeight="1" thickTop="1" thickBot="1" x14ac:dyDescent="0.35">
      <c r="B62" s="115" t="s">
        <v>77</v>
      </c>
      <c r="C62" s="105">
        <v>1.27</v>
      </c>
      <c r="D62" s="105">
        <v>4.6900000000000004</v>
      </c>
      <c r="E62" s="105">
        <v>7.8</v>
      </c>
      <c r="F62" s="105">
        <v>204</v>
      </c>
      <c r="G62" s="155">
        <v>16000</v>
      </c>
      <c r="H62" s="105" t="s">
        <v>193</v>
      </c>
      <c r="I62" s="116" t="s">
        <v>185</v>
      </c>
    </row>
    <row r="63" spans="2:9" ht="23.4" customHeight="1" thickTop="1" thickBot="1" x14ac:dyDescent="0.35">
      <c r="B63" s="115" t="s">
        <v>200</v>
      </c>
      <c r="C63" s="105">
        <v>0.6</v>
      </c>
      <c r="D63" s="105">
        <v>3.25</v>
      </c>
      <c r="E63" s="105">
        <v>7.4</v>
      </c>
      <c r="F63" s="105">
        <v>374</v>
      </c>
      <c r="G63" s="155">
        <v>350</v>
      </c>
      <c r="H63" s="105" t="s">
        <v>203</v>
      </c>
      <c r="I63" s="116" t="s">
        <v>185</v>
      </c>
    </row>
    <row r="64" spans="2:9" ht="23.4" customHeight="1" thickTop="1" thickBot="1" x14ac:dyDescent="0.35">
      <c r="B64" s="115" t="s">
        <v>150</v>
      </c>
      <c r="C64" s="105">
        <v>0.7</v>
      </c>
      <c r="D64" s="105">
        <v>11.62</v>
      </c>
      <c r="E64" s="105">
        <v>7</v>
      </c>
      <c r="F64" s="105">
        <v>68</v>
      </c>
      <c r="G64" s="155">
        <v>9000</v>
      </c>
      <c r="H64" s="105" t="s">
        <v>43</v>
      </c>
      <c r="I64" s="116" t="s">
        <v>185</v>
      </c>
    </row>
    <row r="65" spans="2:14" ht="23.4" customHeight="1" thickTop="1" thickBot="1" x14ac:dyDescent="0.35">
      <c r="B65" s="115" t="s">
        <v>151</v>
      </c>
      <c r="C65" s="105">
        <v>1.3</v>
      </c>
      <c r="D65" s="105">
        <v>2.67</v>
      </c>
      <c r="E65" s="105">
        <v>7.4</v>
      </c>
      <c r="F65" s="105">
        <v>352</v>
      </c>
      <c r="G65" s="155">
        <v>16100</v>
      </c>
      <c r="H65" s="105" t="s">
        <v>122</v>
      </c>
      <c r="I65" s="116" t="s">
        <v>185</v>
      </c>
    </row>
    <row r="66" spans="2:14" ht="23.4" customHeight="1" thickTop="1" thickBot="1" x14ac:dyDescent="0.35">
      <c r="B66" s="115" t="s">
        <v>78</v>
      </c>
      <c r="C66" s="105">
        <v>0.13</v>
      </c>
      <c r="D66" s="105">
        <v>2.58</v>
      </c>
      <c r="E66" s="105">
        <v>7.1</v>
      </c>
      <c r="F66" s="105">
        <v>340</v>
      </c>
      <c r="G66" s="155">
        <v>13000</v>
      </c>
      <c r="H66" s="105" t="s">
        <v>122</v>
      </c>
      <c r="I66" s="116" t="s">
        <v>185</v>
      </c>
    </row>
    <row r="67" spans="2:14" ht="23.4" customHeight="1" thickTop="1" thickBot="1" x14ac:dyDescent="0.35">
      <c r="B67" s="115" t="s">
        <v>116</v>
      </c>
      <c r="C67" s="105">
        <v>1.1299999999999999</v>
      </c>
      <c r="D67" s="105">
        <v>2.6</v>
      </c>
      <c r="E67" s="105">
        <v>7</v>
      </c>
      <c r="F67" s="105">
        <v>340</v>
      </c>
      <c r="G67" s="155">
        <v>410</v>
      </c>
      <c r="H67" s="105" t="s">
        <v>122</v>
      </c>
      <c r="I67" s="116" t="s">
        <v>185</v>
      </c>
    </row>
    <row r="68" spans="2:14" ht="23.4" customHeight="1" thickTop="1" thickBot="1" x14ac:dyDescent="0.35">
      <c r="B68" s="115" t="s">
        <v>79</v>
      </c>
      <c r="C68" s="105">
        <v>1.5</v>
      </c>
      <c r="D68" s="105">
        <v>4.41</v>
      </c>
      <c r="E68" s="105">
        <v>7</v>
      </c>
      <c r="F68" s="105">
        <v>289</v>
      </c>
      <c r="G68" s="155">
        <v>2000</v>
      </c>
      <c r="H68" s="105" t="s">
        <v>203</v>
      </c>
      <c r="I68" s="116" t="s">
        <v>185</v>
      </c>
    </row>
    <row r="69" spans="2:14" ht="23.4" customHeight="1" thickTop="1" thickBot="1" x14ac:dyDescent="0.35">
      <c r="B69" s="115" t="s">
        <v>152</v>
      </c>
      <c r="C69" s="105">
        <v>0.62</v>
      </c>
      <c r="D69" s="105">
        <v>2.5299999999999998</v>
      </c>
      <c r="E69" s="105">
        <v>7.3</v>
      </c>
      <c r="F69" s="105">
        <v>327</v>
      </c>
      <c r="G69" s="155">
        <v>360</v>
      </c>
      <c r="H69" s="105" t="s">
        <v>122</v>
      </c>
      <c r="I69" s="116" t="s">
        <v>185</v>
      </c>
    </row>
    <row r="70" spans="2:14" ht="23.4" customHeight="1" thickTop="1" thickBot="1" x14ac:dyDescent="0.35">
      <c r="B70" s="115" t="s">
        <v>80</v>
      </c>
      <c r="C70" s="105">
        <v>0.47</v>
      </c>
      <c r="D70" s="105">
        <v>4.76</v>
      </c>
      <c r="E70" s="105">
        <v>7.1</v>
      </c>
      <c r="F70" s="105">
        <v>272</v>
      </c>
      <c r="G70" s="155">
        <v>16000</v>
      </c>
      <c r="H70" s="105" t="s">
        <v>122</v>
      </c>
      <c r="I70" s="116" t="s">
        <v>185</v>
      </c>
    </row>
    <row r="71" spans="2:14" ht="23.4" customHeight="1" thickTop="1" thickBot="1" x14ac:dyDescent="0.35">
      <c r="B71" s="115" t="s">
        <v>153</v>
      </c>
      <c r="C71" s="105">
        <v>0.5</v>
      </c>
      <c r="D71" s="105">
        <v>4.8600000000000003</v>
      </c>
      <c r="E71" s="105">
        <v>7.2</v>
      </c>
      <c r="F71" s="105">
        <v>272</v>
      </c>
      <c r="G71" s="155">
        <v>7700</v>
      </c>
      <c r="H71" s="105" t="s">
        <v>122</v>
      </c>
      <c r="I71" s="116" t="s">
        <v>185</v>
      </c>
    </row>
    <row r="72" spans="2:14" ht="23.4" customHeight="1" thickTop="1" thickBot="1" x14ac:dyDescent="0.35">
      <c r="B72" s="115" t="s">
        <v>154</v>
      </c>
      <c r="C72" s="105">
        <v>1.28</v>
      </c>
      <c r="D72" s="105">
        <v>3.11</v>
      </c>
      <c r="E72" s="105">
        <v>7.2</v>
      </c>
      <c r="F72" s="105">
        <v>238</v>
      </c>
      <c r="G72" s="155">
        <v>58000</v>
      </c>
      <c r="H72" s="105" t="s">
        <v>203</v>
      </c>
      <c r="I72" s="116" t="s">
        <v>185</v>
      </c>
    </row>
    <row r="73" spans="2:14" ht="23.4" customHeight="1" thickTop="1" thickBot="1" x14ac:dyDescent="0.35">
      <c r="B73" s="115" t="s">
        <v>145</v>
      </c>
      <c r="C73" s="105">
        <v>0.8</v>
      </c>
      <c r="D73" s="105">
        <v>2.41</v>
      </c>
      <c r="E73" s="105">
        <v>7.4</v>
      </c>
      <c r="F73" s="105">
        <v>221</v>
      </c>
      <c r="G73" s="155">
        <v>37500</v>
      </c>
      <c r="H73" s="105" t="s">
        <v>203</v>
      </c>
      <c r="I73" s="116" t="s">
        <v>185</v>
      </c>
    </row>
    <row r="74" spans="2:14" ht="23.4" customHeight="1" thickTop="1" thickBot="1" x14ac:dyDescent="0.35">
      <c r="B74" s="115" t="s">
        <v>81</v>
      </c>
      <c r="C74" s="105">
        <v>0.7</v>
      </c>
      <c r="D74" s="105">
        <v>5.43</v>
      </c>
      <c r="E74" s="105">
        <v>7.4</v>
      </c>
      <c r="F74" s="105">
        <v>238</v>
      </c>
      <c r="G74" s="155">
        <v>16500</v>
      </c>
      <c r="H74" s="105" t="s">
        <v>203</v>
      </c>
      <c r="I74" s="116" t="s">
        <v>185</v>
      </c>
    </row>
    <row r="75" spans="2:14" thickTop="1" thickBot="1" x14ac:dyDescent="0.35">
      <c r="B75" s="5"/>
      <c r="C75" s="5"/>
      <c r="D75" s="5"/>
      <c r="E75" s="5"/>
      <c r="F75" s="5"/>
      <c r="G75" s="5"/>
      <c r="H75" s="5"/>
      <c r="I75" s="5"/>
    </row>
    <row r="76" spans="2:14" ht="16.8" thickTop="1" thickBot="1" x14ac:dyDescent="0.35">
      <c r="B76" s="37"/>
      <c r="C76" s="38"/>
      <c r="D76" s="38"/>
      <c r="E76" s="38"/>
      <c r="F76" s="38"/>
      <c r="G76" s="38"/>
      <c r="H76" s="38"/>
      <c r="I76" s="38"/>
    </row>
    <row r="77" spans="2:14" ht="16.8" thickTop="1" thickBot="1" x14ac:dyDescent="0.35">
      <c r="B77" s="37"/>
      <c r="C77" s="38"/>
      <c r="D77" s="38"/>
      <c r="E77" s="38"/>
      <c r="F77" s="38"/>
      <c r="G77" s="38"/>
      <c r="H77" s="38"/>
      <c r="I77" s="38"/>
    </row>
    <row r="78" spans="2:14" ht="16.5" customHeight="1" thickTop="1" x14ac:dyDescent="0.35">
      <c r="B78" s="5"/>
      <c r="C78" s="5"/>
      <c r="D78" s="5"/>
      <c r="E78" s="5"/>
      <c r="F78" s="5"/>
      <c r="G78" s="5"/>
      <c r="H78" s="5"/>
      <c r="I78" s="5"/>
      <c r="K78" s="165" t="s">
        <v>82</v>
      </c>
      <c r="L78" s="165"/>
      <c r="M78" s="165"/>
      <c r="N78" s="165"/>
    </row>
    <row r="79" spans="2:14" ht="14.4" x14ac:dyDescent="0.3">
      <c r="B79" s="5"/>
      <c r="C79" s="5"/>
      <c r="D79" s="5"/>
      <c r="E79" s="5"/>
      <c r="F79" s="5"/>
      <c r="G79" s="5"/>
      <c r="H79" s="5"/>
      <c r="I79" s="5"/>
    </row>
    <row r="80" spans="2:14" ht="20.399999999999999" x14ac:dyDescent="0.3">
      <c r="B80" s="175" t="s">
        <v>82</v>
      </c>
      <c r="C80" s="175"/>
      <c r="D80" s="175"/>
      <c r="E80" s="175"/>
      <c r="F80" s="51"/>
      <c r="G80" s="51"/>
      <c r="H80" s="51"/>
      <c r="I80" s="51"/>
      <c r="K80" s="66" t="s">
        <v>83</v>
      </c>
      <c r="L80" s="66" t="str">
        <f>C82</f>
        <v>Abril</v>
      </c>
      <c r="M80" s="66" t="str">
        <f t="shared" ref="M80:N80" si="0">D82</f>
        <v>Mayo</v>
      </c>
      <c r="N80" s="66" t="str">
        <f t="shared" si="0"/>
        <v>Junio</v>
      </c>
    </row>
    <row r="81" spans="2:14" ht="17.25" customHeight="1" thickBot="1" x14ac:dyDescent="0.35">
      <c r="B81" s="5"/>
      <c r="C81" s="5"/>
      <c r="D81" s="5"/>
      <c r="E81" s="5"/>
      <c r="F81" s="5"/>
      <c r="G81" s="5"/>
      <c r="H81" s="5"/>
      <c r="I81" s="5"/>
      <c r="K81" s="61" t="s">
        <v>84</v>
      </c>
      <c r="L81" s="75">
        <v>0.8</v>
      </c>
      <c r="M81" s="76">
        <v>0.8</v>
      </c>
      <c r="N81" s="77">
        <v>0.8</v>
      </c>
    </row>
    <row r="82" spans="2:14" ht="28.5" customHeight="1" thickTop="1" thickBot="1" x14ac:dyDescent="0.35">
      <c r="B82" s="114" t="s">
        <v>83</v>
      </c>
      <c r="C82" s="114" t="s">
        <v>183</v>
      </c>
      <c r="D82" s="114" t="s">
        <v>184</v>
      </c>
      <c r="E82" s="114" t="s">
        <v>185</v>
      </c>
      <c r="F82" s="5"/>
      <c r="G82" s="5"/>
      <c r="H82" s="5"/>
      <c r="I82" s="5"/>
      <c r="K82" s="57" t="s">
        <v>64</v>
      </c>
      <c r="L82" s="156">
        <f>C83</f>
        <v>0.69</v>
      </c>
      <c r="M82" s="156">
        <f>D83</f>
        <v>0.71</v>
      </c>
      <c r="N82" s="156">
        <f>E83</f>
        <v>0.7</v>
      </c>
    </row>
    <row r="83" spans="2:14" ht="17.25" customHeight="1" thickTop="1" thickBot="1" x14ac:dyDescent="0.35">
      <c r="B83" s="105" t="s">
        <v>64</v>
      </c>
      <c r="C83" s="105">
        <v>0.69</v>
      </c>
      <c r="D83" s="105">
        <v>0.71</v>
      </c>
      <c r="E83" s="105">
        <v>0.7</v>
      </c>
      <c r="F83" s="5"/>
      <c r="G83" s="5"/>
      <c r="H83" s="5"/>
      <c r="I83" s="5"/>
      <c r="K83" s="62" t="s">
        <v>85</v>
      </c>
      <c r="L83" s="78">
        <v>0.2</v>
      </c>
      <c r="M83" s="79">
        <v>0.2</v>
      </c>
      <c r="N83" s="80">
        <v>0.2</v>
      </c>
    </row>
    <row r="84" spans="2:14" ht="17.25" customHeight="1" thickTop="1" thickBot="1" x14ac:dyDescent="0.35">
      <c r="B84" s="105" t="s">
        <v>126</v>
      </c>
      <c r="C84" s="105">
        <v>5.35</v>
      </c>
      <c r="D84" s="105">
        <v>9.76</v>
      </c>
      <c r="E84" s="105">
        <v>9.82</v>
      </c>
      <c r="F84" s="5"/>
      <c r="G84" s="5"/>
      <c r="H84" s="5"/>
      <c r="I84" s="5"/>
      <c r="K84" s="63" t="s">
        <v>84</v>
      </c>
      <c r="L84" s="75">
        <v>5</v>
      </c>
      <c r="M84" s="76">
        <v>5</v>
      </c>
      <c r="N84" s="77">
        <v>5</v>
      </c>
    </row>
    <row r="85" spans="2:14" ht="17.25" customHeight="1" thickTop="1" thickBot="1" x14ac:dyDescent="0.35">
      <c r="B85" s="105" t="s">
        <v>86</v>
      </c>
      <c r="C85" s="105">
        <v>7.1</v>
      </c>
      <c r="D85" s="105">
        <v>7</v>
      </c>
      <c r="E85" s="105">
        <v>7</v>
      </c>
      <c r="F85" s="5"/>
      <c r="G85" s="5"/>
      <c r="H85" s="5"/>
      <c r="I85" s="5"/>
      <c r="K85" s="58" t="s">
        <v>87</v>
      </c>
      <c r="L85" s="157">
        <f>C84</f>
        <v>5.35</v>
      </c>
      <c r="M85" s="157">
        <f>D84</f>
        <v>9.76</v>
      </c>
      <c r="N85" s="157">
        <f>E84</f>
        <v>9.82</v>
      </c>
    </row>
    <row r="86" spans="2:14" ht="17.25" customHeight="1" thickTop="1" thickBot="1" x14ac:dyDescent="0.35">
      <c r="B86" s="105" t="s">
        <v>88</v>
      </c>
      <c r="C86" s="106">
        <v>68</v>
      </c>
      <c r="D86" s="106">
        <v>68</v>
      </c>
      <c r="E86" s="105">
        <v>68</v>
      </c>
      <c r="F86" s="5"/>
      <c r="G86" s="5"/>
      <c r="H86" s="5"/>
      <c r="I86" s="5"/>
      <c r="K86" s="64" t="s">
        <v>85</v>
      </c>
      <c r="L86" s="78">
        <v>0</v>
      </c>
      <c r="M86" s="79">
        <v>0</v>
      </c>
      <c r="N86" s="80">
        <v>0</v>
      </c>
    </row>
    <row r="87" spans="2:14" ht="21" customHeight="1" thickTop="1" thickBot="1" x14ac:dyDescent="0.35">
      <c r="B87" s="5"/>
      <c r="C87" s="5"/>
      <c r="D87" s="5"/>
      <c r="E87" s="5"/>
      <c r="F87" s="5"/>
      <c r="G87" s="5"/>
      <c r="H87" s="5"/>
      <c r="I87" s="5"/>
      <c r="K87" s="67" t="s">
        <v>84</v>
      </c>
      <c r="L87" s="81">
        <v>8.5</v>
      </c>
      <c r="M87" s="82">
        <v>8.5</v>
      </c>
      <c r="N87" s="83">
        <v>8.5</v>
      </c>
    </row>
    <row r="88" spans="2:14" ht="31.2" customHeight="1" thickTop="1" thickBot="1" x14ac:dyDescent="0.35">
      <c r="B88" s="5"/>
      <c r="C88" s="5"/>
      <c r="D88" s="5"/>
      <c r="E88" s="5"/>
      <c r="F88" s="5"/>
      <c r="G88" s="5"/>
      <c r="H88" s="5"/>
      <c r="I88" s="5"/>
      <c r="J88" s="26"/>
      <c r="K88" s="68" t="s">
        <v>86</v>
      </c>
      <c r="L88" s="156">
        <f>C85</f>
        <v>7.1</v>
      </c>
      <c r="M88" s="156">
        <f>D85</f>
        <v>7</v>
      </c>
      <c r="N88" s="156">
        <f>E85</f>
        <v>7</v>
      </c>
    </row>
    <row r="89" spans="2:14" ht="17.25" customHeight="1" thickTop="1" thickBot="1" x14ac:dyDescent="0.35">
      <c r="B89" s="171" t="s">
        <v>90</v>
      </c>
      <c r="C89" s="172"/>
      <c r="D89" s="172"/>
      <c r="E89" s="172"/>
      <c r="F89" s="5"/>
      <c r="G89" s="5"/>
      <c r="H89" s="5"/>
      <c r="I89" s="5"/>
      <c r="J89" s="26"/>
      <c r="K89" s="68" t="s">
        <v>85</v>
      </c>
      <c r="L89" s="84">
        <v>6.5</v>
      </c>
      <c r="M89" s="85">
        <v>6.5</v>
      </c>
      <c r="N89" s="86">
        <v>6.5</v>
      </c>
    </row>
    <row r="90" spans="2:14" ht="17.25" customHeight="1" thickTop="1" thickBot="1" x14ac:dyDescent="0.35">
      <c r="B90" s="24"/>
      <c r="C90" s="21"/>
      <c r="D90" s="21"/>
      <c r="E90" s="20"/>
      <c r="F90" s="5"/>
      <c r="G90" s="5"/>
      <c r="H90" s="5"/>
      <c r="I90" s="5"/>
      <c r="J90" s="26"/>
      <c r="K90" s="60" t="s">
        <v>84</v>
      </c>
      <c r="L90" s="81">
        <v>500</v>
      </c>
      <c r="M90" s="82">
        <v>500</v>
      </c>
      <c r="N90" s="83">
        <v>500</v>
      </c>
    </row>
    <row r="91" spans="2:14" ht="28.2" customHeight="1" thickTop="1" thickBot="1" x14ac:dyDescent="0.35">
      <c r="B91" s="114" t="s">
        <v>83</v>
      </c>
      <c r="C91" s="114" t="str">
        <f>C82</f>
        <v>Abril</v>
      </c>
      <c r="D91" s="114" t="str">
        <f t="shared" ref="D91:E91" si="1">D82</f>
        <v>Mayo</v>
      </c>
      <c r="E91" s="114" t="str">
        <f t="shared" si="1"/>
        <v>Junio</v>
      </c>
      <c r="F91" s="5"/>
      <c r="G91" s="5"/>
      <c r="H91" s="5"/>
      <c r="I91" s="5"/>
      <c r="J91" s="27"/>
      <c r="K91" s="59" t="s">
        <v>89</v>
      </c>
      <c r="L91" s="158">
        <f>C86</f>
        <v>68</v>
      </c>
      <c r="M91" s="158">
        <f>D86</f>
        <v>68</v>
      </c>
      <c r="N91" s="158">
        <f>E86</f>
        <v>68</v>
      </c>
    </row>
    <row r="92" spans="2:14" ht="16.8" thickTop="1" thickBot="1" x14ac:dyDescent="0.35">
      <c r="B92" s="105" t="s">
        <v>64</v>
      </c>
      <c r="C92" s="105">
        <f>AVERAGE(C8:C29)</f>
        <v>0.80181818181818187</v>
      </c>
      <c r="D92" s="105">
        <f>AVERAGE(C30:C51)</f>
        <v>0.94181818181818189</v>
      </c>
      <c r="E92" s="105">
        <f>AVERAGE(C52:C74)</f>
        <v>0.88043478260869568</v>
      </c>
      <c r="F92" s="21"/>
      <c r="G92" s="21"/>
      <c r="H92" s="22"/>
      <c r="I92" s="23"/>
      <c r="K92" s="65" t="s">
        <v>85</v>
      </c>
      <c r="L92" s="87">
        <v>50</v>
      </c>
      <c r="M92" s="88">
        <v>50</v>
      </c>
      <c r="N92" s="89">
        <v>50</v>
      </c>
    </row>
    <row r="93" spans="2:14" ht="25.2" customHeight="1" thickTop="1" thickBot="1" x14ac:dyDescent="0.35">
      <c r="B93" s="105" t="s">
        <v>126</v>
      </c>
      <c r="C93" s="105">
        <f>AVERAGE(D8:D29)</f>
        <v>3.9954545454545451</v>
      </c>
      <c r="D93" s="105">
        <f>AVERAGE(D30:D51)</f>
        <v>5.9527272727272722</v>
      </c>
      <c r="E93" s="105">
        <f>AVERAGE(D52:D74)</f>
        <v>5.86</v>
      </c>
      <c r="F93" s="50"/>
      <c r="G93" s="50"/>
      <c r="H93" s="50"/>
      <c r="I93" s="50"/>
    </row>
    <row r="94" spans="2:14" ht="22.2" customHeight="1" thickTop="1" thickBot="1" x14ac:dyDescent="0.35">
      <c r="B94" s="105" t="s">
        <v>86</v>
      </c>
      <c r="C94" s="105">
        <f>AVERAGE(E8:E29)</f>
        <v>7.2181818181818178</v>
      </c>
      <c r="D94" s="105">
        <f>AVERAGE(E30:E51)</f>
        <v>7.1409090909090915</v>
      </c>
      <c r="E94" s="105">
        <f>AVERAGE(E52:E74)</f>
        <v>7.1956521739130439</v>
      </c>
      <c r="F94" s="21"/>
      <c r="G94" s="21"/>
      <c r="H94" s="22"/>
      <c r="I94" s="23"/>
    </row>
    <row r="95" spans="2:14" ht="25.2" customHeight="1" thickTop="1" thickBot="1" x14ac:dyDescent="0.35">
      <c r="B95" s="105" t="s">
        <v>88</v>
      </c>
      <c r="C95" s="105">
        <f>AVERAGE(F8:F29)</f>
        <v>224.54545454545453</v>
      </c>
      <c r="D95" s="105">
        <f>AVERAGE(F30:F51)</f>
        <v>235.40909090909091</v>
      </c>
      <c r="E95" s="105">
        <f>AVERAGE(F52:F74)</f>
        <v>233.91304347826087</v>
      </c>
      <c r="F95" s="5"/>
      <c r="G95" s="5"/>
      <c r="H95" s="5"/>
      <c r="I95" s="5"/>
    </row>
    <row r="96" spans="2:14" ht="16.2" thickTop="1" x14ac:dyDescent="0.3">
      <c r="F96" s="28"/>
      <c r="G96" s="28"/>
      <c r="H96" s="5"/>
      <c r="I96" s="5"/>
    </row>
    <row r="97" spans="2:11" x14ac:dyDescent="0.3">
      <c r="F97" s="5"/>
      <c r="G97" s="5"/>
      <c r="H97" s="5"/>
      <c r="I97" s="5"/>
    </row>
    <row r="98" spans="2:11" x14ac:dyDescent="0.3">
      <c r="F98" s="5"/>
      <c r="G98" s="5"/>
      <c r="H98" s="5"/>
      <c r="I98" s="5"/>
    </row>
    <row r="99" spans="2:11" x14ac:dyDescent="0.3">
      <c r="F99" s="5"/>
      <c r="G99" s="5"/>
      <c r="H99" s="5"/>
      <c r="I99" s="5"/>
    </row>
    <row r="100" spans="2:11" ht="14.4" x14ac:dyDescent="0.3">
      <c r="B100" s="5"/>
      <c r="C100" s="5"/>
      <c r="D100" s="5"/>
      <c r="E100" s="5"/>
      <c r="F100" s="5"/>
      <c r="G100" s="5"/>
      <c r="H100" s="5"/>
      <c r="I100" s="5"/>
    </row>
    <row r="101" spans="2:11" ht="14.4" x14ac:dyDescent="0.3">
      <c r="B101" s="5"/>
      <c r="C101" s="5"/>
      <c r="D101" s="5"/>
      <c r="E101" s="5"/>
      <c r="F101" s="5"/>
      <c r="G101" s="5"/>
      <c r="H101" s="5"/>
      <c r="I101" s="5"/>
      <c r="K101" s="28"/>
    </row>
    <row r="102" spans="2:11" ht="14.4" x14ac:dyDescent="0.3">
      <c r="B102" s="5"/>
      <c r="C102" s="5"/>
      <c r="D102" s="5"/>
      <c r="E102" s="5"/>
      <c r="F102" s="5"/>
      <c r="G102" s="5"/>
      <c r="H102" s="5"/>
      <c r="I102" s="5"/>
    </row>
    <row r="103" spans="2:11" ht="14.4" x14ac:dyDescent="0.3">
      <c r="B103" s="5"/>
      <c r="C103" s="5"/>
      <c r="D103" s="5"/>
      <c r="E103" s="5"/>
      <c r="F103" s="5"/>
      <c r="G103" s="5"/>
      <c r="H103" s="5"/>
      <c r="I103" s="5"/>
    </row>
    <row r="104" spans="2:11" ht="14.4" x14ac:dyDescent="0.3">
      <c r="B104" s="5"/>
      <c r="C104" s="5"/>
      <c r="D104" s="5"/>
      <c r="E104" s="5"/>
      <c r="F104" s="5"/>
      <c r="G104" s="5"/>
      <c r="H104" s="5"/>
      <c r="I104" s="5"/>
    </row>
    <row r="105" spans="2:11" ht="15" thickBot="1" x14ac:dyDescent="0.35">
      <c r="B105" s="5"/>
      <c r="C105" s="5"/>
      <c r="D105" s="5"/>
      <c r="E105" s="5"/>
      <c r="F105" s="5"/>
      <c r="G105" s="5"/>
      <c r="H105" s="5"/>
      <c r="I105" s="5"/>
    </row>
    <row r="106" spans="2:11" ht="16.8" thickTop="1" thickBot="1" x14ac:dyDescent="0.35">
      <c r="B106" s="5"/>
      <c r="C106" s="5"/>
      <c r="D106" s="5"/>
      <c r="E106" s="5"/>
      <c r="F106" s="21"/>
      <c r="G106" s="21"/>
      <c r="H106" s="22"/>
      <c r="I106" s="23"/>
    </row>
    <row r="107" spans="2:11" ht="16.8" thickTop="1" thickBot="1" x14ac:dyDescent="0.35">
      <c r="B107" s="24"/>
      <c r="C107" s="21"/>
      <c r="D107" s="21"/>
      <c r="E107" s="20"/>
      <c r="F107" s="21"/>
      <c r="G107" s="21"/>
      <c r="H107" s="22"/>
      <c r="I107" s="23"/>
    </row>
    <row r="108" spans="2:11" ht="16.8" thickTop="1" thickBot="1" x14ac:dyDescent="0.35">
      <c r="B108" s="24"/>
      <c r="C108" s="21"/>
      <c r="D108" s="21"/>
      <c r="E108" s="20"/>
      <c r="F108" s="21"/>
      <c r="G108" s="21"/>
      <c r="H108" s="22"/>
      <c r="I108" s="23"/>
    </row>
    <row r="109" spans="2:11" ht="18.75" customHeight="1" thickTop="1" thickBot="1" x14ac:dyDescent="0.35">
      <c r="B109" s="171" t="s">
        <v>91</v>
      </c>
      <c r="C109" s="172"/>
      <c r="D109" s="172"/>
      <c r="E109" s="172"/>
      <c r="F109" s="172"/>
      <c r="G109" s="172"/>
      <c r="H109" s="172"/>
      <c r="I109" s="172"/>
    </row>
    <row r="110" spans="2:11" ht="16.8" thickTop="1" thickBot="1" x14ac:dyDescent="0.35">
      <c r="B110" s="24"/>
      <c r="C110" s="21"/>
      <c r="D110" s="21"/>
      <c r="E110" s="20"/>
      <c r="F110" s="21"/>
      <c r="G110" s="21"/>
      <c r="H110" s="22"/>
      <c r="I110" s="23"/>
    </row>
    <row r="111" spans="2:11" ht="16.8" thickTop="1" thickBot="1" x14ac:dyDescent="0.35">
      <c r="B111" s="24"/>
      <c r="C111" s="21"/>
      <c r="D111" s="21"/>
      <c r="E111" s="20"/>
      <c r="F111" s="21"/>
      <c r="G111" s="21"/>
      <c r="H111" s="22"/>
      <c r="I111" s="23"/>
    </row>
    <row r="112" spans="2:11" ht="16.8" thickTop="1" thickBot="1" x14ac:dyDescent="0.35">
      <c r="B112" s="24"/>
      <c r="C112" s="21"/>
      <c r="D112" s="21"/>
      <c r="E112" s="20"/>
      <c r="F112" s="21"/>
      <c r="G112" s="21"/>
      <c r="H112" s="22"/>
      <c r="I112" s="23"/>
    </row>
    <row r="113" spans="2:9" ht="16.8" thickTop="1" thickBot="1" x14ac:dyDescent="0.35">
      <c r="B113" s="24"/>
      <c r="C113" s="21"/>
      <c r="D113" s="21"/>
      <c r="E113" s="20"/>
      <c r="F113" s="21"/>
      <c r="G113" s="21"/>
      <c r="H113" s="22"/>
      <c r="I113" s="23"/>
    </row>
    <row r="114" spans="2:9" ht="16.8" thickTop="1" thickBot="1" x14ac:dyDescent="0.35">
      <c r="B114" s="24"/>
      <c r="C114" s="21"/>
      <c r="D114" s="21"/>
      <c r="E114" s="20"/>
      <c r="F114" s="21"/>
      <c r="G114" s="21"/>
      <c r="H114" s="22"/>
      <c r="I114" s="23"/>
    </row>
    <row r="115" spans="2:9" ht="16.8" thickTop="1" thickBot="1" x14ac:dyDescent="0.35">
      <c r="B115" s="24"/>
      <c r="C115" s="21"/>
      <c r="D115" s="21"/>
      <c r="E115" s="20"/>
      <c r="F115" s="21"/>
      <c r="G115" s="21"/>
      <c r="H115" s="22"/>
      <c r="I115" s="23"/>
    </row>
    <row r="116" spans="2:9" ht="16.8" thickTop="1" thickBot="1" x14ac:dyDescent="0.35">
      <c r="B116" s="24"/>
      <c r="C116" s="21"/>
      <c r="D116" s="21"/>
      <c r="E116" s="20"/>
      <c r="F116" s="21"/>
      <c r="G116" s="21"/>
      <c r="H116" s="22"/>
      <c r="I116" s="23"/>
    </row>
    <row r="117" spans="2:9" ht="16.8" thickTop="1" thickBot="1" x14ac:dyDescent="0.35">
      <c r="B117" s="24"/>
      <c r="C117" s="21"/>
      <c r="D117" s="21"/>
      <c r="E117" s="20"/>
      <c r="F117" s="21"/>
      <c r="G117" s="21"/>
      <c r="H117" s="22"/>
      <c r="I117" s="23"/>
    </row>
    <row r="118" spans="2:9" ht="16.8" thickTop="1" thickBot="1" x14ac:dyDescent="0.35">
      <c r="B118" s="24"/>
      <c r="C118" s="21"/>
      <c r="D118" s="21"/>
      <c r="E118" s="20"/>
      <c r="F118" s="21"/>
      <c r="G118" s="21"/>
      <c r="H118" s="22"/>
      <c r="I118" s="23"/>
    </row>
    <row r="119" spans="2:9" ht="16.8" thickTop="1" thickBot="1" x14ac:dyDescent="0.35">
      <c r="B119" s="24"/>
      <c r="C119" s="21"/>
      <c r="D119" s="21"/>
      <c r="E119" s="20"/>
      <c r="F119" s="21"/>
      <c r="G119" s="21"/>
      <c r="H119" s="22"/>
      <c r="I119" s="23"/>
    </row>
    <row r="120" spans="2:9" ht="16.8" thickTop="1" thickBot="1" x14ac:dyDescent="0.35">
      <c r="B120" s="24"/>
      <c r="C120" s="21"/>
      <c r="D120" s="21"/>
      <c r="E120" s="20"/>
      <c r="F120" s="21"/>
      <c r="G120" s="21"/>
      <c r="H120" s="22"/>
      <c r="I120" s="23"/>
    </row>
    <row r="121" spans="2:9" ht="16.8" thickTop="1" thickBot="1" x14ac:dyDescent="0.35">
      <c r="B121" s="24"/>
      <c r="C121" s="21"/>
      <c r="D121" s="21"/>
      <c r="E121" s="20"/>
      <c r="F121" s="21"/>
      <c r="G121" s="21"/>
      <c r="H121" s="22"/>
      <c r="I121" s="23"/>
    </row>
    <row r="122" spans="2:9" ht="16.8" thickTop="1" thickBot="1" x14ac:dyDescent="0.35">
      <c r="B122" s="24"/>
      <c r="C122" s="21"/>
      <c r="D122" s="21"/>
      <c r="E122" s="20"/>
      <c r="F122" s="21"/>
      <c r="G122" s="21"/>
      <c r="H122" s="22"/>
      <c r="I122" s="23"/>
    </row>
    <row r="123" spans="2:9" ht="16.8" thickTop="1" thickBot="1" x14ac:dyDescent="0.35">
      <c r="B123" s="24"/>
      <c r="C123" s="21"/>
      <c r="D123" s="21"/>
      <c r="E123" s="20"/>
      <c r="F123" s="21"/>
      <c r="G123" s="21"/>
      <c r="H123" s="22"/>
      <c r="I123" s="23"/>
    </row>
    <row r="124" spans="2:9" ht="16.8" thickTop="1" thickBot="1" x14ac:dyDescent="0.35">
      <c r="B124" s="24"/>
      <c r="C124" s="21"/>
      <c r="D124" s="21"/>
      <c r="E124" s="20"/>
      <c r="F124" s="21"/>
      <c r="G124" s="21"/>
      <c r="H124" s="22"/>
      <c r="I124" s="23"/>
    </row>
    <row r="125" spans="2:9" ht="16.8" thickTop="1" thickBot="1" x14ac:dyDescent="0.35">
      <c r="B125" s="24"/>
      <c r="C125" s="21"/>
      <c r="D125" s="21"/>
      <c r="E125" s="20"/>
      <c r="F125" s="21"/>
      <c r="G125" s="21"/>
      <c r="H125" s="22"/>
      <c r="I125" s="23"/>
    </row>
    <row r="126" spans="2:9" ht="16.8" thickTop="1" thickBot="1" x14ac:dyDescent="0.35">
      <c r="B126" s="24"/>
      <c r="C126" s="21"/>
      <c r="D126" s="21"/>
      <c r="E126" s="20"/>
      <c r="F126" s="21"/>
      <c r="G126" s="21"/>
      <c r="H126" s="22"/>
      <c r="I126" s="23"/>
    </row>
    <row r="127" spans="2:9" ht="16.8" thickTop="1" thickBot="1" x14ac:dyDescent="0.35">
      <c r="B127" s="24"/>
      <c r="C127" s="21"/>
      <c r="D127" s="21"/>
      <c r="E127" s="20"/>
      <c r="F127" s="21"/>
      <c r="G127" s="21"/>
      <c r="H127" s="22"/>
      <c r="I127" s="23"/>
    </row>
    <row r="128" spans="2:9" ht="16.8" thickTop="1" thickBot="1" x14ac:dyDescent="0.35">
      <c r="B128" s="24"/>
      <c r="C128" s="21"/>
      <c r="D128" s="21"/>
      <c r="E128" s="20"/>
      <c r="F128" s="21"/>
      <c r="G128" s="21"/>
      <c r="H128" s="22"/>
      <c r="I128" s="23"/>
    </row>
    <row r="129" spans="2:9" ht="16.8" thickTop="1" thickBot="1" x14ac:dyDescent="0.35">
      <c r="B129" s="24"/>
      <c r="C129" s="21"/>
      <c r="D129" s="21"/>
      <c r="E129" s="20"/>
      <c r="F129" s="21"/>
      <c r="G129" s="21"/>
      <c r="H129" s="22"/>
      <c r="I129" s="23"/>
    </row>
    <row r="130" spans="2:9" ht="16.8" thickTop="1" thickBot="1" x14ac:dyDescent="0.35">
      <c r="B130" s="24"/>
      <c r="C130" s="21"/>
      <c r="D130" s="21"/>
      <c r="E130" s="20"/>
      <c r="F130" s="21"/>
      <c r="G130" s="21"/>
      <c r="H130" s="22"/>
      <c r="I130" s="23"/>
    </row>
    <row r="131" spans="2:9" ht="16.8" thickTop="1" thickBot="1" x14ac:dyDescent="0.35">
      <c r="B131" s="24"/>
      <c r="C131" s="21"/>
      <c r="D131" s="21"/>
      <c r="E131" s="20"/>
      <c r="F131" s="21"/>
      <c r="G131" s="21"/>
      <c r="H131" s="22"/>
      <c r="I131" s="23"/>
    </row>
    <row r="132" spans="2:9" ht="16.8" thickTop="1" thickBot="1" x14ac:dyDescent="0.35">
      <c r="B132" s="24"/>
      <c r="C132" s="21"/>
      <c r="D132" s="21"/>
      <c r="E132" s="20"/>
      <c r="F132" s="21"/>
      <c r="G132" s="21"/>
      <c r="H132" s="22"/>
      <c r="I132" s="23"/>
    </row>
    <row r="133" spans="2:9" ht="16.8" thickTop="1" thickBot="1" x14ac:dyDescent="0.35">
      <c r="B133" s="24"/>
      <c r="C133" s="21"/>
      <c r="D133" s="21"/>
      <c r="E133" s="20"/>
      <c r="F133" s="21"/>
      <c r="G133" s="21"/>
      <c r="H133" s="22"/>
      <c r="I133" s="23"/>
    </row>
    <row r="134" spans="2:9" ht="16.8" thickTop="1" thickBot="1" x14ac:dyDescent="0.35">
      <c r="B134" s="24"/>
      <c r="C134" s="21"/>
      <c r="D134" s="21"/>
      <c r="E134" s="20"/>
      <c r="F134" s="21"/>
      <c r="G134" s="21"/>
      <c r="H134" s="22"/>
      <c r="I134" s="23"/>
    </row>
    <row r="135" spans="2:9" ht="16.8" thickTop="1" thickBot="1" x14ac:dyDescent="0.35">
      <c r="B135" s="24"/>
      <c r="C135" s="21"/>
      <c r="D135" s="21"/>
      <c r="E135" s="20"/>
      <c r="F135" s="21"/>
      <c r="G135" s="21"/>
      <c r="H135" s="22"/>
      <c r="I135" s="23"/>
    </row>
    <row r="136" spans="2:9" ht="16.8" thickTop="1" thickBot="1" x14ac:dyDescent="0.35">
      <c r="B136" s="24"/>
      <c r="C136" s="21"/>
      <c r="D136" s="21"/>
      <c r="E136" s="20"/>
      <c r="F136" s="21"/>
      <c r="G136" s="21"/>
      <c r="H136" s="22"/>
      <c r="I136" s="23"/>
    </row>
    <row r="137" spans="2:9" ht="16.8" thickTop="1" thickBot="1" x14ac:dyDescent="0.35">
      <c r="B137" s="24"/>
      <c r="C137" s="21"/>
      <c r="D137" s="21"/>
      <c r="E137" s="20"/>
      <c r="F137" s="21"/>
      <c r="G137" s="21"/>
      <c r="H137" s="22"/>
      <c r="I137" s="23"/>
    </row>
    <row r="138" spans="2:9" ht="16.8" thickTop="1" thickBot="1" x14ac:dyDescent="0.35">
      <c r="B138" s="24"/>
      <c r="C138" s="21"/>
      <c r="D138" s="21"/>
      <c r="E138" s="20"/>
      <c r="F138" s="21"/>
      <c r="G138" s="21"/>
      <c r="H138" s="22"/>
      <c r="I138" s="23"/>
    </row>
    <row r="139" spans="2:9" ht="16.8" thickTop="1" thickBot="1" x14ac:dyDescent="0.35">
      <c r="B139" s="24"/>
      <c r="C139" s="21"/>
      <c r="D139" s="21"/>
      <c r="E139" s="20"/>
      <c r="F139" s="21"/>
      <c r="G139" s="21"/>
      <c r="H139" s="22"/>
      <c r="I139" s="23"/>
    </row>
    <row r="140" spans="2:9" ht="16.8" thickTop="1" thickBot="1" x14ac:dyDescent="0.35">
      <c r="B140" s="24"/>
      <c r="C140" s="21"/>
      <c r="D140" s="21"/>
      <c r="E140" s="20"/>
      <c r="F140" s="21"/>
      <c r="G140" s="21"/>
      <c r="H140" s="22"/>
      <c r="I140" s="23"/>
    </row>
    <row r="141" spans="2:9" ht="16.8" thickTop="1" thickBot="1" x14ac:dyDescent="0.35">
      <c r="B141" s="24"/>
      <c r="C141" s="21"/>
      <c r="D141" s="21"/>
      <c r="E141" s="20"/>
      <c r="F141" s="21"/>
      <c r="G141" s="21"/>
      <c r="H141" s="22"/>
      <c r="I141" s="23"/>
    </row>
    <row r="142" spans="2:9" ht="16.8" thickTop="1" thickBot="1" x14ac:dyDescent="0.35">
      <c r="B142" s="24"/>
      <c r="C142" s="21"/>
      <c r="D142" s="21"/>
      <c r="E142" s="20"/>
      <c r="F142" s="21"/>
      <c r="G142" s="21"/>
      <c r="H142" s="22"/>
      <c r="I142" s="23"/>
    </row>
    <row r="143" spans="2:9" ht="16.8" thickTop="1" thickBot="1" x14ac:dyDescent="0.35">
      <c r="B143" s="24"/>
      <c r="C143" s="21"/>
      <c r="D143" s="21"/>
      <c r="E143" s="20"/>
      <c r="F143" s="21"/>
      <c r="G143" s="21"/>
      <c r="H143" s="22"/>
      <c r="I143" s="23"/>
    </row>
    <row r="144" spans="2:9" ht="16.8" thickTop="1" thickBot="1" x14ac:dyDescent="0.35">
      <c r="B144" s="24"/>
      <c r="C144" s="21"/>
      <c r="D144" s="21"/>
      <c r="E144" s="20"/>
      <c r="F144" s="21"/>
      <c r="G144" s="21"/>
      <c r="H144" s="22"/>
      <c r="I144" s="23"/>
    </row>
    <row r="145" spans="2:9" ht="16.8" thickTop="1" thickBot="1" x14ac:dyDescent="0.35">
      <c r="B145" s="24"/>
      <c r="C145" s="21"/>
      <c r="D145" s="21"/>
      <c r="E145" s="20"/>
      <c r="F145" s="21"/>
      <c r="G145" s="21"/>
      <c r="H145" s="22"/>
      <c r="I145" s="23"/>
    </row>
    <row r="146" spans="2:9" ht="16.8" thickTop="1" thickBot="1" x14ac:dyDescent="0.35">
      <c r="B146" s="24"/>
      <c r="C146" s="21"/>
      <c r="D146" s="21"/>
      <c r="E146" s="20"/>
      <c r="F146" s="21"/>
      <c r="G146" s="21"/>
      <c r="H146" s="22"/>
      <c r="I146" s="23"/>
    </row>
    <row r="147" spans="2:9" ht="16.8" thickTop="1" thickBot="1" x14ac:dyDescent="0.35">
      <c r="B147" s="24"/>
      <c r="C147" s="21"/>
      <c r="D147" s="21"/>
      <c r="E147" s="20"/>
      <c r="F147" s="21"/>
      <c r="G147" s="21"/>
      <c r="H147" s="22"/>
      <c r="I147" s="23"/>
    </row>
    <row r="148" spans="2:9" ht="16.8" thickTop="1" thickBot="1" x14ac:dyDescent="0.35">
      <c r="B148" s="24"/>
      <c r="C148" s="21"/>
      <c r="D148" s="21"/>
      <c r="E148" s="20"/>
      <c r="F148" s="21"/>
      <c r="G148" s="21"/>
      <c r="H148" s="22"/>
      <c r="I148" s="23"/>
    </row>
    <row r="149" spans="2:9" ht="16.8" thickTop="1" thickBot="1" x14ac:dyDescent="0.35">
      <c r="B149" s="29" t="s">
        <v>92</v>
      </c>
      <c r="C149" s="21"/>
      <c r="D149" s="21"/>
      <c r="E149" s="20"/>
      <c r="F149" s="21"/>
      <c r="G149" s="21"/>
      <c r="H149" s="22"/>
      <c r="I149" s="23"/>
    </row>
    <row r="150" spans="2:9" ht="16.8" thickTop="1" thickBot="1" x14ac:dyDescent="0.35">
      <c r="B150" s="30" t="s">
        <v>93</v>
      </c>
      <c r="C150" s="21"/>
      <c r="D150" s="21"/>
      <c r="E150" s="20"/>
      <c r="F150" s="21"/>
      <c r="G150" s="21"/>
      <c r="H150" s="22"/>
      <c r="I150" s="23"/>
    </row>
    <row r="151" spans="2:9" ht="16.8" thickTop="1" thickBot="1" x14ac:dyDescent="0.35">
      <c r="B151" s="30" t="s">
        <v>94</v>
      </c>
      <c r="C151" s="21"/>
      <c r="D151" s="21"/>
      <c r="E151" s="20"/>
      <c r="F151" s="21"/>
      <c r="G151" s="21"/>
      <c r="H151" s="22"/>
      <c r="I151" s="23"/>
    </row>
    <row r="152" spans="2:9" ht="16.8" thickTop="1" thickBot="1" x14ac:dyDescent="0.35">
      <c r="B152" s="24"/>
      <c r="C152" s="21"/>
      <c r="D152" s="21"/>
      <c r="E152" s="20"/>
      <c r="F152" s="21"/>
      <c r="G152" s="21"/>
      <c r="H152" s="22"/>
      <c r="I152" s="23"/>
    </row>
    <row r="153" spans="2:9" ht="16.8" thickTop="1" thickBot="1" x14ac:dyDescent="0.35">
      <c r="B153" s="24"/>
      <c r="C153" s="21"/>
      <c r="D153" s="21"/>
      <c r="E153" s="20"/>
      <c r="F153" s="21"/>
      <c r="G153" s="21"/>
      <c r="H153" s="22"/>
      <c r="I153" s="23"/>
    </row>
    <row r="154" spans="2:9" ht="16.8" thickTop="1" thickBot="1" x14ac:dyDescent="0.35">
      <c r="B154" s="24"/>
      <c r="C154" s="21"/>
      <c r="D154" s="21"/>
      <c r="E154" s="20"/>
      <c r="F154" s="21"/>
      <c r="G154" s="21"/>
      <c r="H154" s="22"/>
      <c r="I154" s="23"/>
    </row>
    <row r="155" spans="2:9" ht="16.2" thickTop="1" x14ac:dyDescent="0.3"/>
  </sheetData>
  <mergeCells count="8">
    <mergeCell ref="B109:I109"/>
    <mergeCell ref="K1:L1"/>
    <mergeCell ref="B3:I3"/>
    <mergeCell ref="B4:I4"/>
    <mergeCell ref="K78:N78"/>
    <mergeCell ref="B80:E80"/>
    <mergeCell ref="B5:I5"/>
    <mergeCell ref="B89:E89"/>
  </mergeCells>
  <phoneticPr fontId="27" type="noConversion"/>
  <pageMargins left="0.7" right="0.7" top="0.75" bottom="0.75" header="0.3" footer="0.3"/>
  <pageSetup scale="28" orientation="landscape" r:id="rId1"/>
  <rowBreaks count="1" manualBreakCount="1">
    <brk id="103" max="16383" man="1"/>
  </rowBreaks>
  <ignoredErrors>
    <ignoredError sqref="C92:D95 E92:E9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49"/>
  <sheetViews>
    <sheetView tabSelected="1" topLeftCell="A20" zoomScale="70" zoomScaleNormal="70" zoomScaleSheetLayoutView="70" workbookViewId="0">
      <selection activeCell="E166" sqref="E166"/>
    </sheetView>
  </sheetViews>
  <sheetFormatPr baseColWidth="10" defaultColWidth="11.44140625" defaultRowHeight="15.6" x14ac:dyDescent="0.3"/>
  <cols>
    <col min="1" max="1" width="6.33203125" style="10" customWidth="1"/>
    <col min="2" max="2" width="50.109375" style="10" customWidth="1"/>
    <col min="3" max="3" width="30.77734375" style="10" bestFit="1" customWidth="1"/>
    <col min="4" max="4" width="15.33203125" style="10" customWidth="1"/>
    <col min="5" max="5" width="19.33203125" style="10" customWidth="1"/>
    <col min="6" max="6" width="46" style="10" bestFit="1" customWidth="1"/>
    <col min="7" max="7" width="29.88671875" style="10" customWidth="1"/>
    <col min="8" max="8" width="15" style="10" customWidth="1"/>
    <col min="9" max="9" width="13.6640625" style="10" customWidth="1"/>
    <col min="10" max="13" width="11.44140625" style="10"/>
    <col min="14" max="14" width="15.33203125" style="10" customWidth="1"/>
    <col min="15" max="16384" width="11.44140625" style="10"/>
  </cols>
  <sheetData>
    <row r="3" spans="2:8" ht="20.399999999999999" x14ac:dyDescent="0.35">
      <c r="B3" s="177" t="s">
        <v>160</v>
      </c>
      <c r="C3" s="177"/>
      <c r="D3" s="177"/>
      <c r="E3" s="177"/>
      <c r="F3" s="177"/>
      <c r="G3" s="177"/>
      <c r="H3" s="177"/>
    </row>
    <row r="4" spans="2:8" ht="30" customHeight="1" thickBot="1" x14ac:dyDescent="0.35">
      <c r="B4" s="178" t="s">
        <v>187</v>
      </c>
      <c r="C4" s="178"/>
      <c r="D4" s="178"/>
      <c r="E4" s="178"/>
      <c r="F4" s="178"/>
      <c r="G4" s="178"/>
      <c r="H4" s="178"/>
    </row>
    <row r="5" spans="2:8" ht="45" customHeight="1" thickTop="1" thickBot="1" x14ac:dyDescent="0.35">
      <c r="B5" s="117" t="s">
        <v>37</v>
      </c>
      <c r="C5" s="117" t="s">
        <v>38</v>
      </c>
      <c r="D5" s="117" t="s">
        <v>39</v>
      </c>
      <c r="E5" s="117" t="s">
        <v>40</v>
      </c>
      <c r="F5" s="118" t="s">
        <v>41</v>
      </c>
      <c r="G5" s="117" t="s">
        <v>42</v>
      </c>
      <c r="H5" s="117" t="s">
        <v>21</v>
      </c>
    </row>
    <row r="6" spans="2:8" ht="19.5" customHeight="1" thickTop="1" thickBot="1" x14ac:dyDescent="0.35">
      <c r="B6" s="120" t="s">
        <v>43</v>
      </c>
      <c r="C6" s="121">
        <v>45383</v>
      </c>
      <c r="D6" s="121">
        <v>45412</v>
      </c>
      <c r="E6" s="122">
        <v>8200</v>
      </c>
      <c r="F6" s="123" t="s">
        <v>44</v>
      </c>
      <c r="G6" s="124" t="s">
        <v>45</v>
      </c>
      <c r="H6" s="125" t="s">
        <v>183</v>
      </c>
    </row>
    <row r="7" spans="2:8" ht="19.5" customHeight="1" thickTop="1" thickBot="1" x14ac:dyDescent="0.35">
      <c r="B7" s="120" t="s">
        <v>43</v>
      </c>
      <c r="C7" s="121"/>
      <c r="D7" s="121"/>
      <c r="E7" s="122">
        <v>1328</v>
      </c>
      <c r="F7" s="123" t="s">
        <v>46</v>
      </c>
      <c r="G7" s="124" t="s">
        <v>45</v>
      </c>
      <c r="H7" s="125" t="s">
        <v>183</v>
      </c>
    </row>
    <row r="8" spans="2:8" ht="19.5" customHeight="1" thickTop="1" thickBot="1" x14ac:dyDescent="0.35">
      <c r="B8" s="120" t="s">
        <v>43</v>
      </c>
      <c r="C8" s="121"/>
      <c r="D8" s="121"/>
      <c r="E8" s="122" t="s">
        <v>107</v>
      </c>
      <c r="F8" s="123" t="s">
        <v>47</v>
      </c>
      <c r="G8" s="124" t="s">
        <v>45</v>
      </c>
      <c r="H8" s="125" t="s">
        <v>183</v>
      </c>
    </row>
    <row r="9" spans="2:8" ht="19.5" customHeight="1" thickTop="1" thickBot="1" x14ac:dyDescent="0.35">
      <c r="B9" s="120" t="s">
        <v>48</v>
      </c>
      <c r="C9" s="123"/>
      <c r="D9" s="123"/>
      <c r="E9" s="126">
        <v>590</v>
      </c>
      <c r="F9" s="123" t="s">
        <v>49</v>
      </c>
      <c r="G9" s="127" t="s">
        <v>45</v>
      </c>
      <c r="H9" s="125" t="s">
        <v>183</v>
      </c>
    </row>
    <row r="10" spans="2:8" ht="19.8" customHeight="1" thickTop="1" thickBot="1" x14ac:dyDescent="0.35">
      <c r="B10" s="120" t="s">
        <v>50</v>
      </c>
      <c r="C10" s="121"/>
      <c r="D10" s="121"/>
      <c r="E10" s="122">
        <v>400</v>
      </c>
      <c r="F10" s="123" t="s">
        <v>51</v>
      </c>
      <c r="G10" s="127" t="s">
        <v>45</v>
      </c>
      <c r="H10" s="125" t="s">
        <v>183</v>
      </c>
    </row>
    <row r="11" spans="2:8" ht="19.2" customHeight="1" thickTop="1" thickBot="1" x14ac:dyDescent="0.35">
      <c r="B11" s="120" t="s">
        <v>52</v>
      </c>
      <c r="C11" s="121"/>
      <c r="D11" s="121"/>
      <c r="E11" s="122">
        <v>100</v>
      </c>
      <c r="F11" s="123" t="s">
        <v>51</v>
      </c>
      <c r="G11" s="127" t="s">
        <v>45</v>
      </c>
      <c r="H11" s="125" t="s">
        <v>183</v>
      </c>
    </row>
    <row r="12" spans="2:8" ht="19.5" customHeight="1" thickTop="1" thickBot="1" x14ac:dyDescent="0.35">
      <c r="B12" s="120" t="s">
        <v>53</v>
      </c>
      <c r="C12" s="121"/>
      <c r="D12" s="121"/>
      <c r="E12" s="122">
        <v>200</v>
      </c>
      <c r="F12" s="123" t="s">
        <v>51</v>
      </c>
      <c r="G12" s="127" t="s">
        <v>45</v>
      </c>
      <c r="H12" s="125" t="s">
        <v>183</v>
      </c>
    </row>
    <row r="13" spans="2:8" ht="19.5" customHeight="1" thickTop="1" thickBot="1" x14ac:dyDescent="0.35">
      <c r="B13" s="120" t="s">
        <v>54</v>
      </c>
      <c r="C13" s="121"/>
      <c r="D13" s="121"/>
      <c r="E13" s="122" t="s">
        <v>107</v>
      </c>
      <c r="F13" s="123" t="s">
        <v>51</v>
      </c>
      <c r="G13" s="127" t="s">
        <v>45</v>
      </c>
      <c r="H13" s="125" t="s">
        <v>183</v>
      </c>
    </row>
    <row r="14" spans="2:8" ht="19.5" customHeight="1" thickTop="1" thickBot="1" x14ac:dyDescent="0.35">
      <c r="B14" s="120" t="s">
        <v>43</v>
      </c>
      <c r="C14" s="121">
        <v>45413</v>
      </c>
      <c r="D14" s="121">
        <v>45443</v>
      </c>
      <c r="E14" s="122">
        <v>8800</v>
      </c>
      <c r="F14" s="123" t="s">
        <v>44</v>
      </c>
      <c r="G14" s="124" t="s">
        <v>45</v>
      </c>
      <c r="H14" s="125" t="s">
        <v>184</v>
      </c>
    </row>
    <row r="15" spans="2:8" ht="19.5" customHeight="1" thickTop="1" thickBot="1" x14ac:dyDescent="0.35">
      <c r="B15" s="120" t="s">
        <v>43</v>
      </c>
      <c r="C15" s="121"/>
      <c r="D15" s="121"/>
      <c r="E15" s="122" t="s">
        <v>107</v>
      </c>
      <c r="F15" s="123" t="s">
        <v>46</v>
      </c>
      <c r="G15" s="124" t="s">
        <v>45</v>
      </c>
      <c r="H15" s="125" t="s">
        <v>184</v>
      </c>
    </row>
    <row r="16" spans="2:8" ht="19.5" customHeight="1" thickTop="1" thickBot="1" x14ac:dyDescent="0.35">
      <c r="B16" s="120" t="s">
        <v>43</v>
      </c>
      <c r="C16" s="121"/>
      <c r="D16" s="121"/>
      <c r="E16" s="122" t="s">
        <v>107</v>
      </c>
      <c r="F16" s="123" t="s">
        <v>47</v>
      </c>
      <c r="G16" s="124" t="s">
        <v>45</v>
      </c>
      <c r="H16" s="125" t="s">
        <v>184</v>
      </c>
    </row>
    <row r="17" spans="2:8" ht="19.5" customHeight="1" thickTop="1" thickBot="1" x14ac:dyDescent="0.35">
      <c r="B17" s="120" t="s">
        <v>48</v>
      </c>
      <c r="C17" s="123"/>
      <c r="D17" s="123"/>
      <c r="E17" s="126">
        <v>570</v>
      </c>
      <c r="F17" s="123" t="s">
        <v>49</v>
      </c>
      <c r="G17" s="127" t="s">
        <v>45</v>
      </c>
      <c r="H17" s="125" t="s">
        <v>184</v>
      </c>
    </row>
    <row r="18" spans="2:8" ht="19.5" customHeight="1" thickTop="1" thickBot="1" x14ac:dyDescent="0.35">
      <c r="B18" s="120" t="s">
        <v>50</v>
      </c>
      <c r="C18" s="121"/>
      <c r="D18" s="121"/>
      <c r="E18" s="122">
        <v>100</v>
      </c>
      <c r="F18" s="123" t="s">
        <v>51</v>
      </c>
      <c r="G18" s="127" t="s">
        <v>45</v>
      </c>
      <c r="H18" s="125" t="s">
        <v>184</v>
      </c>
    </row>
    <row r="19" spans="2:8" ht="19.5" customHeight="1" thickTop="1" thickBot="1" x14ac:dyDescent="0.35">
      <c r="B19" s="120" t="s">
        <v>52</v>
      </c>
      <c r="C19" s="121"/>
      <c r="D19" s="121"/>
      <c r="E19" s="122">
        <v>100</v>
      </c>
      <c r="F19" s="123" t="s">
        <v>51</v>
      </c>
      <c r="G19" s="127" t="s">
        <v>45</v>
      </c>
      <c r="H19" s="125" t="s">
        <v>184</v>
      </c>
    </row>
    <row r="20" spans="2:8" ht="19.5" customHeight="1" thickTop="1" thickBot="1" x14ac:dyDescent="0.35">
      <c r="B20" s="120" t="s">
        <v>53</v>
      </c>
      <c r="C20" s="121"/>
      <c r="D20" s="121"/>
      <c r="E20" s="122">
        <v>100</v>
      </c>
      <c r="F20" s="123" t="s">
        <v>51</v>
      </c>
      <c r="G20" s="127" t="s">
        <v>45</v>
      </c>
      <c r="H20" s="125" t="s">
        <v>184</v>
      </c>
    </row>
    <row r="21" spans="2:8" ht="19.5" customHeight="1" thickTop="1" thickBot="1" x14ac:dyDescent="0.35">
      <c r="B21" s="120" t="s">
        <v>54</v>
      </c>
      <c r="C21" s="121"/>
      <c r="D21" s="121"/>
      <c r="E21" s="122" t="s">
        <v>107</v>
      </c>
      <c r="F21" s="123" t="s">
        <v>51</v>
      </c>
      <c r="G21" s="127" t="s">
        <v>45</v>
      </c>
      <c r="H21" s="125" t="s">
        <v>184</v>
      </c>
    </row>
    <row r="22" spans="2:8" ht="19.5" customHeight="1" thickTop="1" thickBot="1" x14ac:dyDescent="0.35">
      <c r="B22" s="120" t="s">
        <v>43</v>
      </c>
      <c r="C22" s="121">
        <v>45444</v>
      </c>
      <c r="D22" s="121">
        <v>45473</v>
      </c>
      <c r="E22" s="122">
        <v>8800</v>
      </c>
      <c r="F22" s="123" t="s">
        <v>44</v>
      </c>
      <c r="G22" s="124" t="s">
        <v>45</v>
      </c>
      <c r="H22" s="125" t="s">
        <v>185</v>
      </c>
    </row>
    <row r="23" spans="2:8" ht="19.5" customHeight="1" thickTop="1" thickBot="1" x14ac:dyDescent="0.35">
      <c r="B23" s="120" t="s">
        <v>43</v>
      </c>
      <c r="C23" s="121"/>
      <c r="D23" s="121"/>
      <c r="E23" s="122" t="s">
        <v>107</v>
      </c>
      <c r="F23" s="123" t="s">
        <v>46</v>
      </c>
      <c r="G23" s="124" t="s">
        <v>45</v>
      </c>
      <c r="H23" s="125" t="s">
        <v>185</v>
      </c>
    </row>
    <row r="24" spans="2:8" ht="19.5" customHeight="1" thickTop="1" thickBot="1" x14ac:dyDescent="0.35">
      <c r="B24" s="120" t="s">
        <v>43</v>
      </c>
      <c r="C24" s="121"/>
      <c r="D24" s="121"/>
      <c r="E24" s="122" t="s">
        <v>107</v>
      </c>
      <c r="F24" s="123" t="s">
        <v>47</v>
      </c>
      <c r="G24" s="124" t="s">
        <v>45</v>
      </c>
      <c r="H24" s="125" t="s">
        <v>185</v>
      </c>
    </row>
    <row r="25" spans="2:8" ht="19.5" customHeight="1" thickTop="1" thickBot="1" x14ac:dyDescent="0.35">
      <c r="B25" s="120" t="s">
        <v>48</v>
      </c>
      <c r="C25" s="123"/>
      <c r="D25" s="123"/>
      <c r="E25" s="126">
        <v>640</v>
      </c>
      <c r="F25" s="123" t="s">
        <v>49</v>
      </c>
      <c r="G25" s="127" t="s">
        <v>45</v>
      </c>
      <c r="H25" s="125" t="s">
        <v>185</v>
      </c>
    </row>
    <row r="26" spans="2:8" ht="19.5" customHeight="1" thickTop="1" thickBot="1" x14ac:dyDescent="0.35">
      <c r="B26" s="120" t="s">
        <v>50</v>
      </c>
      <c r="C26" s="121"/>
      <c r="D26" s="121"/>
      <c r="E26" s="122">
        <v>325</v>
      </c>
      <c r="F26" s="123" t="s">
        <v>51</v>
      </c>
      <c r="G26" s="127" t="s">
        <v>45</v>
      </c>
      <c r="H26" s="125" t="s">
        <v>185</v>
      </c>
    </row>
    <row r="27" spans="2:8" ht="19.5" customHeight="1" thickTop="1" thickBot="1" x14ac:dyDescent="0.35">
      <c r="B27" s="120" t="s">
        <v>52</v>
      </c>
      <c r="C27" s="121"/>
      <c r="D27" s="121"/>
      <c r="E27" s="122" t="s">
        <v>107</v>
      </c>
      <c r="F27" s="123" t="s">
        <v>51</v>
      </c>
      <c r="G27" s="127" t="s">
        <v>45</v>
      </c>
      <c r="H27" s="125" t="s">
        <v>185</v>
      </c>
    </row>
    <row r="28" spans="2:8" ht="19.5" customHeight="1" thickTop="1" thickBot="1" x14ac:dyDescent="0.35">
      <c r="B28" s="120" t="s">
        <v>53</v>
      </c>
      <c r="C28" s="121"/>
      <c r="D28" s="121"/>
      <c r="E28" s="122">
        <v>250</v>
      </c>
      <c r="F28" s="123" t="s">
        <v>51</v>
      </c>
      <c r="G28" s="127" t="s">
        <v>45</v>
      </c>
      <c r="H28" s="125" t="s">
        <v>185</v>
      </c>
    </row>
    <row r="29" spans="2:8" ht="19.5" customHeight="1" thickTop="1" thickBot="1" x14ac:dyDescent="0.35">
      <c r="B29" s="120" t="s">
        <v>54</v>
      </c>
      <c r="C29" s="121"/>
      <c r="D29" s="121"/>
      <c r="E29" s="122" t="s">
        <v>107</v>
      </c>
      <c r="F29" s="123" t="s">
        <v>51</v>
      </c>
      <c r="G29" s="127" t="s">
        <v>45</v>
      </c>
      <c r="H29" s="125" t="s">
        <v>185</v>
      </c>
    </row>
    <row r="30" spans="2:8" ht="19.5" customHeight="1" thickTop="1" x14ac:dyDescent="0.3">
      <c r="B30" s="17"/>
      <c r="C30" s="17"/>
      <c r="D30" s="17"/>
      <c r="E30" s="17"/>
      <c r="F30" s="17"/>
      <c r="G30" s="17"/>
      <c r="H30" s="17"/>
    </row>
    <row r="31" spans="2:8" s="5" customFormat="1" ht="21" thickBot="1" x14ac:dyDescent="0.35">
      <c r="B31" s="119" t="s">
        <v>37</v>
      </c>
      <c r="C31" s="119" t="s">
        <v>55</v>
      </c>
      <c r="D31" s="119" t="s">
        <v>183</v>
      </c>
      <c r="E31" s="119" t="s">
        <v>184</v>
      </c>
      <c r="F31" s="119" t="s">
        <v>185</v>
      </c>
    </row>
    <row r="32" spans="2:8" s="5" customFormat="1" ht="18.600000000000001" thickTop="1" thickBot="1" x14ac:dyDescent="0.35">
      <c r="B32" s="120" t="s">
        <v>43</v>
      </c>
      <c r="C32" s="123" t="s">
        <v>56</v>
      </c>
      <c r="D32" s="122">
        <f>E6</f>
        <v>8200</v>
      </c>
      <c r="E32" s="122">
        <v>8800</v>
      </c>
      <c r="F32" s="128">
        <v>8800</v>
      </c>
    </row>
    <row r="33" spans="2:8" s="5" customFormat="1" ht="23.25" customHeight="1" thickTop="1" thickBot="1" x14ac:dyDescent="0.35">
      <c r="B33" s="120" t="s">
        <v>43</v>
      </c>
      <c r="C33" s="123" t="s">
        <v>57</v>
      </c>
      <c r="D33" s="122">
        <f>E7</f>
        <v>1328</v>
      </c>
      <c r="E33" s="122" t="s">
        <v>107</v>
      </c>
      <c r="F33" s="129" t="s">
        <v>107</v>
      </c>
    </row>
    <row r="34" spans="2:8" s="5" customFormat="1" ht="23.25" customHeight="1" thickTop="1" thickBot="1" x14ac:dyDescent="0.35">
      <c r="B34" s="120" t="s">
        <v>43</v>
      </c>
      <c r="C34" s="123" t="s">
        <v>58</v>
      </c>
      <c r="D34" s="122" t="str">
        <f>E8</f>
        <v>-</v>
      </c>
      <c r="E34" s="122" t="s">
        <v>107</v>
      </c>
      <c r="F34" s="129" t="s">
        <v>107</v>
      </c>
    </row>
    <row r="35" spans="2:8" s="5" customFormat="1" ht="18.600000000000001" thickTop="1" thickBot="1" x14ac:dyDescent="0.35">
      <c r="B35" s="120" t="s">
        <v>48</v>
      </c>
      <c r="C35" s="123" t="s">
        <v>59</v>
      </c>
      <c r="D35" s="122">
        <f>E9</f>
        <v>590</v>
      </c>
      <c r="E35" s="122">
        <v>570</v>
      </c>
      <c r="F35" s="122">
        <v>640</v>
      </c>
    </row>
    <row r="36" spans="2:8" s="5" customFormat="1" ht="21" customHeight="1" thickTop="1" thickBot="1" x14ac:dyDescent="0.35">
      <c r="B36" s="120" t="s">
        <v>48</v>
      </c>
      <c r="C36" s="123" t="s">
        <v>60</v>
      </c>
      <c r="D36" s="122">
        <f>SUM(E10:E13)</f>
        <v>700</v>
      </c>
      <c r="E36" s="122">
        <v>300</v>
      </c>
      <c r="F36" s="122">
        <v>575</v>
      </c>
    </row>
    <row r="37" spans="2:8" s="5" customFormat="1" ht="22.5" customHeight="1" thickTop="1" x14ac:dyDescent="0.3">
      <c r="B37" s="18"/>
      <c r="C37" s="36"/>
      <c r="D37" s="36"/>
      <c r="E37" s="36"/>
      <c r="F37" s="36"/>
    </row>
    <row r="38" spans="2:8" s="5" customFormat="1" ht="22.5" customHeight="1" x14ac:dyDescent="0.3">
      <c r="B38" s="18"/>
      <c r="C38" s="36"/>
      <c r="D38" s="36"/>
      <c r="E38" s="36"/>
      <c r="F38" s="36"/>
    </row>
    <row r="39" spans="2:8" s="5" customFormat="1" x14ac:dyDescent="0.3">
      <c r="B39" s="12"/>
      <c r="C39" s="36"/>
      <c r="D39" s="36"/>
      <c r="E39" s="36"/>
      <c r="F39" s="36"/>
    </row>
    <row r="40" spans="2:8" s="5" customFormat="1" ht="15" customHeight="1" x14ac:dyDescent="0.3">
      <c r="C40" s="36"/>
      <c r="D40" s="36"/>
      <c r="E40" s="36"/>
      <c r="F40" s="36"/>
    </row>
    <row r="41" spans="2:8" s="5" customFormat="1" ht="15" customHeight="1" x14ac:dyDescent="0.3">
      <c r="C41" s="36"/>
      <c r="D41" s="36"/>
      <c r="E41" s="36"/>
      <c r="F41" s="36"/>
    </row>
    <row r="42" spans="2:8" s="5" customFormat="1" x14ac:dyDescent="0.3">
      <c r="C42" s="36"/>
      <c r="D42" s="36"/>
      <c r="E42" s="36"/>
      <c r="F42" s="36"/>
    </row>
    <row r="43" spans="2:8" s="5" customFormat="1" x14ac:dyDescent="0.3">
      <c r="C43" s="36"/>
      <c r="D43" s="36"/>
      <c r="E43" s="36"/>
      <c r="F43" s="36"/>
    </row>
    <row r="44" spans="2:8" s="5" customFormat="1" x14ac:dyDescent="0.3">
      <c r="C44" s="36"/>
      <c r="D44" s="36"/>
      <c r="E44" s="36"/>
      <c r="F44" s="36"/>
    </row>
    <row r="45" spans="2:8" s="5" customFormat="1" x14ac:dyDescent="0.3">
      <c r="C45" s="36"/>
      <c r="D45" s="36"/>
      <c r="E45" s="36"/>
      <c r="F45" s="36"/>
    </row>
    <row r="46" spans="2:8" s="5" customFormat="1" x14ac:dyDescent="0.3">
      <c r="C46" s="36"/>
      <c r="D46" s="36"/>
      <c r="E46" s="36"/>
      <c r="F46" s="36"/>
    </row>
    <row r="47" spans="2:8" s="5" customFormat="1" ht="15" thickBot="1" x14ac:dyDescent="0.35"/>
    <row r="48" spans="2:8" s="5" customFormat="1" ht="16.8" thickTop="1" thickBot="1" x14ac:dyDescent="0.35">
      <c r="C48" s="19"/>
      <c r="D48" s="19"/>
      <c r="E48" s="20"/>
      <c r="F48" s="21"/>
      <c r="G48" s="22"/>
      <c r="H48" s="23"/>
    </row>
    <row r="49" ht="16.2" thickTop="1" x14ac:dyDescent="0.3"/>
  </sheetData>
  <mergeCells count="2">
    <mergeCell ref="B3:H3"/>
    <mergeCell ref="B4:H4"/>
  </mergeCells>
  <phoneticPr fontId="27" type="noConversion"/>
  <conditionalFormatting sqref="G9:G13 G17:G21">
    <cfRule type="cellIs" dxfId="2" priority="3" operator="lessThanOrEqual">
      <formula>95</formula>
    </cfRule>
  </conditionalFormatting>
  <conditionalFormatting sqref="G25:G30">
    <cfRule type="cellIs" dxfId="1" priority="1" operator="lessThanOrEqual">
      <formula>95</formula>
    </cfRule>
  </conditionalFormatting>
  <conditionalFormatting sqref="G48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ignoredErrors>
    <ignoredError sqref="D3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tabSelected="1" view="pageBreakPreview" zoomScaleNormal="85" zoomScaleSheetLayoutView="100" workbookViewId="0">
      <selection activeCell="E166" sqref="E166"/>
    </sheetView>
  </sheetViews>
  <sheetFormatPr baseColWidth="10" defaultColWidth="11.44140625" defaultRowHeight="15.6" x14ac:dyDescent="0.3"/>
  <cols>
    <col min="1" max="2" width="6.109375" style="10" customWidth="1"/>
    <col min="3" max="3" width="15.33203125" style="16" customWidth="1"/>
    <col min="4" max="4" width="14.109375" style="16" customWidth="1"/>
    <col min="5" max="5" width="14.88671875" style="16" customWidth="1"/>
    <col min="6" max="6" width="14.44140625" style="16" customWidth="1"/>
    <col min="7" max="8" width="12.5546875" style="16" customWidth="1"/>
    <col min="9" max="9" width="14" style="16" customWidth="1"/>
    <col min="10" max="10" width="14.5546875" style="16" customWidth="1"/>
    <col min="11" max="11" width="12.109375" style="16" customWidth="1"/>
    <col min="12" max="12" width="12.5546875" style="16" customWidth="1"/>
    <col min="13" max="13" width="13.109375" style="16" customWidth="1"/>
    <col min="14" max="14" width="15.33203125" style="10" customWidth="1"/>
    <col min="15" max="15" width="5" style="10" customWidth="1"/>
    <col min="16" max="50" width="11.44140625" style="10"/>
    <col min="51" max="16384" width="11.44140625" style="16"/>
  </cols>
  <sheetData>
    <row r="1" spans="3:14" s="10" customFormat="1" x14ac:dyDescent="0.3"/>
    <row r="2" spans="3:14" s="10" customFormat="1" x14ac:dyDescent="0.3">
      <c r="C2" s="35"/>
    </row>
    <row r="3" spans="3:14" s="10" customFormat="1" ht="21" x14ac:dyDescent="0.4">
      <c r="C3" s="179" t="s">
        <v>111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</row>
    <row r="4" spans="3:14" s="10" customFormat="1" ht="20.399999999999999" x14ac:dyDescent="0.35">
      <c r="C4" s="179" t="s">
        <v>161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</row>
    <row r="5" spans="3:14" s="10" customFormat="1" ht="12.75" customHeight="1" x14ac:dyDescent="0.3">
      <c r="C5" s="180" t="s">
        <v>188</v>
      </c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6" spans="3:14" s="10" customFormat="1" ht="16.5" customHeight="1" thickBot="1" x14ac:dyDescent="0.35">
      <c r="C6" s="53"/>
      <c r="D6" s="53"/>
      <c r="E6" s="53"/>
      <c r="F6" s="53"/>
      <c r="G6" s="53"/>
      <c r="H6" s="53"/>
      <c r="I6" s="54"/>
      <c r="J6" s="53"/>
      <c r="K6" s="55"/>
      <c r="L6" s="53"/>
      <c r="M6" s="53"/>
      <c r="N6" s="53"/>
    </row>
    <row r="7" spans="3:14" s="10" customFormat="1" ht="24" customHeight="1" thickTop="1" thickBot="1" x14ac:dyDescent="0.35">
      <c r="C7" s="114" t="s">
        <v>183</v>
      </c>
      <c r="D7" s="114" t="s">
        <v>184</v>
      </c>
      <c r="E7" s="114" t="s">
        <v>185</v>
      </c>
      <c r="F7" s="114" t="s">
        <v>36</v>
      </c>
      <c r="H7" s="53"/>
      <c r="K7" s="56"/>
    </row>
    <row r="8" spans="3:14" s="10" customFormat="1" ht="18.600000000000001" thickTop="1" thickBot="1" x14ac:dyDescent="0.35">
      <c r="C8" s="102">
        <v>2903745</v>
      </c>
      <c r="D8" s="102">
        <v>3032894</v>
      </c>
      <c r="E8" s="102">
        <v>3118971</v>
      </c>
      <c r="F8" s="103">
        <f>AVERAGE(C8:E8)</f>
        <v>3018536.6666666665</v>
      </c>
      <c r="H8" s="53"/>
      <c r="M8" s="35"/>
    </row>
    <row r="9" spans="3:14" s="10" customFormat="1" ht="16.2" thickTop="1" x14ac:dyDescent="0.3"/>
    <row r="10" spans="3:14" s="10" customFormat="1" x14ac:dyDescent="0.3"/>
    <row r="11" spans="3:14" s="10" customFormat="1" x14ac:dyDescent="0.3"/>
    <row r="12" spans="3:14" s="10" customFormat="1" x14ac:dyDescent="0.3"/>
    <row r="13" spans="3:14" s="10" customFormat="1" x14ac:dyDescent="0.3"/>
    <row r="14" spans="3:14" s="10" customFormat="1" x14ac:dyDescent="0.3"/>
    <row r="15" spans="3:14" s="10" customFormat="1" x14ac:dyDescent="0.3"/>
    <row r="16" spans="3:14" s="10" customFormat="1" x14ac:dyDescent="0.3"/>
    <row r="17" s="10" customFormat="1" x14ac:dyDescent="0.3"/>
    <row r="18" s="10" customFormat="1" x14ac:dyDescent="0.3"/>
    <row r="19" s="10" customFormat="1" x14ac:dyDescent="0.3"/>
    <row r="20" s="10" customFormat="1" x14ac:dyDescent="0.3"/>
    <row r="21" s="10" customFormat="1" x14ac:dyDescent="0.3"/>
    <row r="22" s="10" customFormat="1" x14ac:dyDescent="0.3"/>
    <row r="23" s="10" customFormat="1" x14ac:dyDescent="0.3"/>
    <row r="24" s="10" customFormat="1" x14ac:dyDescent="0.3"/>
    <row r="25" s="10" customFormat="1" x14ac:dyDescent="0.3"/>
    <row r="26" s="10" customFormat="1" x14ac:dyDescent="0.3"/>
    <row r="27" s="10" customFormat="1" x14ac:dyDescent="0.3"/>
    <row r="28" s="10" customFormat="1" x14ac:dyDescent="0.3"/>
    <row r="29" s="10" customFormat="1" x14ac:dyDescent="0.3"/>
    <row r="30" s="10" customFormat="1" x14ac:dyDescent="0.3"/>
    <row r="31" s="10" customFormat="1" x14ac:dyDescent="0.3"/>
    <row r="32" s="10" customFormat="1" x14ac:dyDescent="0.3"/>
    <row r="33" s="10" customFormat="1" x14ac:dyDescent="0.3"/>
    <row r="34" s="10" customFormat="1" x14ac:dyDescent="0.3"/>
    <row r="35" s="10" customFormat="1" x14ac:dyDescent="0.3"/>
    <row r="36" s="10" customFormat="1" x14ac:dyDescent="0.3"/>
    <row r="37" s="10" customFormat="1" x14ac:dyDescent="0.3"/>
    <row r="38" s="10" customFormat="1" x14ac:dyDescent="0.3"/>
    <row r="39" s="10" customFormat="1" x14ac:dyDescent="0.3"/>
    <row r="40" s="10" customFormat="1" x14ac:dyDescent="0.3"/>
    <row r="41" s="10" customFormat="1" x14ac:dyDescent="0.3"/>
    <row r="42" s="10" customFormat="1" x14ac:dyDescent="0.3"/>
    <row r="43" s="10" customFormat="1" x14ac:dyDescent="0.3"/>
    <row r="44" s="10" customFormat="1" x14ac:dyDescent="0.3"/>
    <row r="45" s="10" customFormat="1" x14ac:dyDescent="0.3"/>
    <row r="46" s="10" customFormat="1" x14ac:dyDescent="0.3"/>
    <row r="47" s="10" customFormat="1" x14ac:dyDescent="0.3"/>
    <row r="48" s="10" customFormat="1" x14ac:dyDescent="0.3"/>
    <row r="49" s="10" customFormat="1" x14ac:dyDescent="0.3"/>
    <row r="50" s="10" customFormat="1" x14ac:dyDescent="0.3"/>
    <row r="51" s="10" customFormat="1" x14ac:dyDescent="0.3"/>
    <row r="52" s="10" customFormat="1" x14ac:dyDescent="0.3"/>
    <row r="53" s="10" customFormat="1" x14ac:dyDescent="0.3"/>
    <row r="54" s="10" customFormat="1" x14ac:dyDescent="0.3"/>
    <row r="55" s="10" customFormat="1" x14ac:dyDescent="0.3"/>
    <row r="56" s="10" customFormat="1" x14ac:dyDescent="0.3"/>
    <row r="57" s="10" customFormat="1" x14ac:dyDescent="0.3"/>
    <row r="58" s="10" customFormat="1" x14ac:dyDescent="0.3"/>
    <row r="59" s="10" customFormat="1" x14ac:dyDescent="0.3"/>
    <row r="60" s="10" customFormat="1" x14ac:dyDescent="0.3"/>
    <row r="61" s="10" customFormat="1" x14ac:dyDescent="0.3"/>
    <row r="62" s="10" customFormat="1" x14ac:dyDescent="0.3"/>
    <row r="63" s="10" customFormat="1" x14ac:dyDescent="0.3"/>
    <row r="64" s="10" customFormat="1" x14ac:dyDescent="0.3"/>
    <row r="65" s="10" customFormat="1" x14ac:dyDescent="0.3"/>
    <row r="66" s="10" customFormat="1" x14ac:dyDescent="0.3"/>
    <row r="67" s="10" customFormat="1" x14ac:dyDescent="0.3"/>
    <row r="68" s="10" customFormat="1" x14ac:dyDescent="0.3"/>
    <row r="69" s="10" customFormat="1" x14ac:dyDescent="0.3"/>
    <row r="70" s="10" customFormat="1" x14ac:dyDescent="0.3"/>
    <row r="71" s="10" customFormat="1" x14ac:dyDescent="0.3"/>
    <row r="72" s="10" customFormat="1" x14ac:dyDescent="0.3"/>
    <row r="73" s="10" customFormat="1" x14ac:dyDescent="0.3"/>
    <row r="74" s="10" customFormat="1" x14ac:dyDescent="0.3"/>
    <row r="75" s="10" customFormat="1" x14ac:dyDescent="0.3"/>
    <row r="76" s="10" customFormat="1" x14ac:dyDescent="0.3"/>
    <row r="77" s="10" customFormat="1" x14ac:dyDescent="0.3"/>
    <row r="78" s="10" customFormat="1" x14ac:dyDescent="0.3"/>
    <row r="79" s="10" customFormat="1" x14ac:dyDescent="0.3"/>
    <row r="80" s="10" customFormat="1" x14ac:dyDescent="0.3"/>
    <row r="81" s="10" customFormat="1" x14ac:dyDescent="0.3"/>
    <row r="82" s="10" customFormat="1" x14ac:dyDescent="0.3"/>
    <row r="83" s="10" customFormat="1" x14ac:dyDescent="0.3"/>
    <row r="84" s="10" customFormat="1" x14ac:dyDescent="0.3"/>
    <row r="85" s="10" customFormat="1" x14ac:dyDescent="0.3"/>
    <row r="86" s="10" customFormat="1" x14ac:dyDescent="0.3"/>
    <row r="87" s="10" customFormat="1" x14ac:dyDescent="0.3"/>
    <row r="88" s="10" customFormat="1" x14ac:dyDescent="0.3"/>
    <row r="89" s="10" customFormat="1" x14ac:dyDescent="0.3"/>
    <row r="90" s="10" customFormat="1" x14ac:dyDescent="0.3"/>
    <row r="91" s="10" customFormat="1" x14ac:dyDescent="0.3"/>
    <row r="92" s="10" customFormat="1" x14ac:dyDescent="0.3"/>
    <row r="93" s="10" customFormat="1" x14ac:dyDescent="0.3"/>
    <row r="94" s="10" customFormat="1" x14ac:dyDescent="0.3"/>
    <row r="95" s="10" customFormat="1" x14ac:dyDescent="0.3"/>
    <row r="96" s="10" customFormat="1" x14ac:dyDescent="0.3"/>
    <row r="97" s="10" customFormat="1" x14ac:dyDescent="0.3"/>
    <row r="98" s="10" customFormat="1" x14ac:dyDescent="0.3"/>
    <row r="99" s="10" customFormat="1" x14ac:dyDescent="0.3"/>
    <row r="100" s="10" customFormat="1" x14ac:dyDescent="0.3"/>
    <row r="101" s="10" customFormat="1" x14ac:dyDescent="0.3"/>
    <row r="102" s="10" customFormat="1" x14ac:dyDescent="0.3"/>
    <row r="103" s="10" customFormat="1" x14ac:dyDescent="0.3"/>
    <row r="104" s="10" customFormat="1" x14ac:dyDescent="0.3"/>
    <row r="105" s="10" customFormat="1" x14ac:dyDescent="0.3"/>
    <row r="106" s="10" customFormat="1" x14ac:dyDescent="0.3"/>
    <row r="107" s="10" customFormat="1" x14ac:dyDescent="0.3"/>
    <row r="108" s="10" customFormat="1" x14ac:dyDescent="0.3"/>
    <row r="109" s="10" customFormat="1" x14ac:dyDescent="0.3"/>
    <row r="110" s="10" customFormat="1" x14ac:dyDescent="0.3"/>
    <row r="111" s="10" customFormat="1" x14ac:dyDescent="0.3"/>
    <row r="112" s="10" customFormat="1" x14ac:dyDescent="0.3"/>
    <row r="113" s="10" customFormat="1" x14ac:dyDescent="0.3"/>
    <row r="114" s="10" customFormat="1" x14ac:dyDescent="0.3"/>
    <row r="115" s="10" customFormat="1" x14ac:dyDescent="0.3"/>
    <row r="116" s="10" customFormat="1" x14ac:dyDescent="0.3"/>
    <row r="117" s="10" customFormat="1" x14ac:dyDescent="0.3"/>
    <row r="118" s="10" customFormat="1" x14ac:dyDescent="0.3"/>
    <row r="119" s="10" customFormat="1" x14ac:dyDescent="0.3"/>
    <row r="120" s="10" customFormat="1" x14ac:dyDescent="0.3"/>
    <row r="121" s="10" customFormat="1" x14ac:dyDescent="0.3"/>
    <row r="122" s="10" customFormat="1" x14ac:dyDescent="0.3"/>
    <row r="123" s="10" customFormat="1" x14ac:dyDescent="0.3"/>
    <row r="124" s="10" customFormat="1" x14ac:dyDescent="0.3"/>
    <row r="125" s="10" customFormat="1" x14ac:dyDescent="0.3"/>
    <row r="126" s="10" customFormat="1" x14ac:dyDescent="0.3"/>
    <row r="127" s="10" customFormat="1" x14ac:dyDescent="0.3"/>
    <row r="128" s="10" customFormat="1" x14ac:dyDescent="0.3"/>
    <row r="129" s="10" customFormat="1" x14ac:dyDescent="0.3"/>
    <row r="130" s="10" customFormat="1" x14ac:dyDescent="0.3"/>
    <row r="131" s="10" customFormat="1" x14ac:dyDescent="0.3"/>
    <row r="132" s="10" customFormat="1" x14ac:dyDescent="0.3"/>
    <row r="133" s="10" customFormat="1" x14ac:dyDescent="0.3"/>
    <row r="134" s="10" customFormat="1" x14ac:dyDescent="0.3"/>
    <row r="135" s="10" customFormat="1" x14ac:dyDescent="0.3"/>
    <row r="136" s="10" customFormat="1" x14ac:dyDescent="0.3"/>
    <row r="137" s="10" customFormat="1" x14ac:dyDescent="0.3"/>
    <row r="138" s="10" customFormat="1" x14ac:dyDescent="0.3"/>
    <row r="139" s="10" customFormat="1" x14ac:dyDescent="0.3"/>
    <row r="140" s="10" customFormat="1" x14ac:dyDescent="0.3"/>
    <row r="141" s="10" customFormat="1" x14ac:dyDescent="0.3"/>
    <row r="142" s="10" customFormat="1" x14ac:dyDescent="0.3"/>
    <row r="143" s="10" customFormat="1" x14ac:dyDescent="0.3"/>
    <row r="144" s="10" customFormat="1" x14ac:dyDescent="0.3"/>
    <row r="145" s="10" customFormat="1" x14ac:dyDescent="0.3"/>
    <row r="146" s="10" customFormat="1" x14ac:dyDescent="0.3"/>
    <row r="147" s="10" customFormat="1" x14ac:dyDescent="0.3"/>
    <row r="148" s="10" customFormat="1" x14ac:dyDescent="0.3"/>
    <row r="149" s="10" customFormat="1" x14ac:dyDescent="0.3"/>
    <row r="150" s="10" customFormat="1" x14ac:dyDescent="0.3"/>
    <row r="151" s="10" customFormat="1" x14ac:dyDescent="0.3"/>
    <row r="152" s="10" customFormat="1" x14ac:dyDescent="0.3"/>
    <row r="153" s="10" customFormat="1" x14ac:dyDescent="0.3"/>
    <row r="154" s="10" customFormat="1" x14ac:dyDescent="0.3"/>
    <row r="155" s="10" customFormat="1" x14ac:dyDescent="0.3"/>
    <row r="156" s="10" customFormat="1" x14ac:dyDescent="0.3"/>
    <row r="157" s="10" customFormat="1" x14ac:dyDescent="0.3"/>
    <row r="158" s="10" customFormat="1" x14ac:dyDescent="0.3"/>
    <row r="159" s="10" customFormat="1" x14ac:dyDescent="0.3"/>
    <row r="160" s="10" customFormat="1" x14ac:dyDescent="0.3"/>
    <row r="161" s="10" customFormat="1" x14ac:dyDescent="0.3"/>
    <row r="162" s="10" customFormat="1" x14ac:dyDescent="0.3"/>
    <row r="163" s="10" customFormat="1" x14ac:dyDescent="0.3"/>
    <row r="164" s="10" customFormat="1" x14ac:dyDescent="0.3"/>
    <row r="165" s="10" customFormat="1" x14ac:dyDescent="0.3"/>
    <row r="166" s="10" customFormat="1" x14ac:dyDescent="0.3"/>
    <row r="167" s="10" customFormat="1" x14ac:dyDescent="0.3"/>
    <row r="168" s="10" customFormat="1" x14ac:dyDescent="0.3"/>
    <row r="169" s="10" customFormat="1" x14ac:dyDescent="0.3"/>
    <row r="170" s="10" customFormat="1" x14ac:dyDescent="0.3"/>
    <row r="171" s="10" customFormat="1" x14ac:dyDescent="0.3"/>
    <row r="172" s="10" customFormat="1" x14ac:dyDescent="0.3"/>
    <row r="173" s="10" customFormat="1" x14ac:dyDescent="0.3"/>
    <row r="174" s="10" customFormat="1" x14ac:dyDescent="0.3"/>
    <row r="175" s="10" customFormat="1" x14ac:dyDescent="0.3"/>
    <row r="176" s="10" customFormat="1" x14ac:dyDescent="0.3"/>
    <row r="177" s="10" customFormat="1" x14ac:dyDescent="0.3"/>
    <row r="178" s="10" customFormat="1" x14ac:dyDescent="0.3"/>
    <row r="179" s="10" customFormat="1" x14ac:dyDescent="0.3"/>
    <row r="180" s="10" customFormat="1" x14ac:dyDescent="0.3"/>
    <row r="181" s="10" customFormat="1" x14ac:dyDescent="0.3"/>
    <row r="182" s="10" customFormat="1" x14ac:dyDescent="0.3"/>
    <row r="183" s="10" customFormat="1" x14ac:dyDescent="0.3"/>
    <row r="184" s="10" customFormat="1" x14ac:dyDescent="0.3"/>
    <row r="185" s="10" customFormat="1" x14ac:dyDescent="0.3"/>
    <row r="186" s="10" customFormat="1" x14ac:dyDescent="0.3"/>
    <row r="187" s="10" customFormat="1" x14ac:dyDescent="0.3"/>
    <row r="188" s="10" customFormat="1" x14ac:dyDescent="0.3"/>
    <row r="189" s="10" customFormat="1" x14ac:dyDescent="0.3"/>
    <row r="190" s="10" customFormat="1" x14ac:dyDescent="0.3"/>
    <row r="191" s="10" customFormat="1" x14ac:dyDescent="0.3"/>
    <row r="192" s="10" customFormat="1" x14ac:dyDescent="0.3"/>
    <row r="193" s="10" customFormat="1" x14ac:dyDescent="0.3"/>
    <row r="194" s="10" customFormat="1" x14ac:dyDescent="0.3"/>
    <row r="195" s="10" customFormat="1" x14ac:dyDescent="0.3"/>
    <row r="196" s="10" customFormat="1" x14ac:dyDescent="0.3"/>
    <row r="197" s="10" customFormat="1" x14ac:dyDescent="0.3"/>
    <row r="198" s="10" customFormat="1" x14ac:dyDescent="0.3"/>
    <row r="199" s="10" customFormat="1" x14ac:dyDescent="0.3"/>
    <row r="200" s="10" customFormat="1" x14ac:dyDescent="0.3"/>
    <row r="201" s="10" customFormat="1" x14ac:dyDescent="0.3"/>
    <row r="202" s="10" customFormat="1" x14ac:dyDescent="0.3"/>
    <row r="203" s="10" customFormat="1" x14ac:dyDescent="0.3"/>
    <row r="204" s="10" customFormat="1" x14ac:dyDescent="0.3"/>
    <row r="205" s="10" customFormat="1" x14ac:dyDescent="0.3"/>
    <row r="206" s="10" customFormat="1" x14ac:dyDescent="0.3"/>
    <row r="207" s="10" customFormat="1" x14ac:dyDescent="0.3"/>
    <row r="208" s="10" customFormat="1" x14ac:dyDescent="0.3"/>
    <row r="209" s="10" customFormat="1" x14ac:dyDescent="0.3"/>
    <row r="210" s="10" customFormat="1" x14ac:dyDescent="0.3"/>
    <row r="211" s="10" customFormat="1" x14ac:dyDescent="0.3"/>
    <row r="212" s="10" customFormat="1" x14ac:dyDescent="0.3"/>
    <row r="213" s="10" customFormat="1" x14ac:dyDescent="0.3"/>
    <row r="214" s="10" customFormat="1" x14ac:dyDescent="0.3"/>
    <row r="215" s="10" customFormat="1" x14ac:dyDescent="0.3"/>
    <row r="216" s="10" customFormat="1" x14ac:dyDescent="0.3"/>
    <row r="217" s="10" customFormat="1" x14ac:dyDescent="0.3"/>
    <row r="218" s="10" customFormat="1" x14ac:dyDescent="0.3"/>
    <row r="219" s="10" customFormat="1" x14ac:dyDescent="0.3"/>
    <row r="220" s="10" customFormat="1" x14ac:dyDescent="0.3"/>
    <row r="221" s="10" customFormat="1" x14ac:dyDescent="0.3"/>
    <row r="222" s="10" customFormat="1" x14ac:dyDescent="0.3"/>
    <row r="223" s="10" customFormat="1" x14ac:dyDescent="0.3"/>
    <row r="224" s="10" customFormat="1" x14ac:dyDescent="0.3"/>
    <row r="225" s="10" customFormat="1" x14ac:dyDescent="0.3"/>
    <row r="226" s="10" customFormat="1" x14ac:dyDescent="0.3"/>
    <row r="227" s="10" customFormat="1" x14ac:dyDescent="0.3"/>
    <row r="228" s="10" customFormat="1" x14ac:dyDescent="0.3"/>
    <row r="229" s="10" customFormat="1" x14ac:dyDescent="0.3"/>
    <row r="230" s="10" customFormat="1" x14ac:dyDescent="0.3"/>
    <row r="231" s="10" customFormat="1" x14ac:dyDescent="0.3"/>
    <row r="232" s="10" customFormat="1" x14ac:dyDescent="0.3"/>
    <row r="233" s="10" customFormat="1" x14ac:dyDescent="0.3"/>
    <row r="234" s="10" customFormat="1" x14ac:dyDescent="0.3"/>
    <row r="235" s="10" customFormat="1" x14ac:dyDescent="0.3"/>
    <row r="236" s="10" customFormat="1" x14ac:dyDescent="0.3"/>
    <row r="237" s="10" customFormat="1" x14ac:dyDescent="0.3"/>
    <row r="238" s="10" customFormat="1" x14ac:dyDescent="0.3"/>
    <row r="239" s="10" customFormat="1" x14ac:dyDescent="0.3"/>
    <row r="240" s="10" customFormat="1" x14ac:dyDescent="0.3"/>
    <row r="241" s="10" customFormat="1" x14ac:dyDescent="0.3"/>
    <row r="242" s="10" customFormat="1" x14ac:dyDescent="0.3"/>
    <row r="243" s="10" customFormat="1" x14ac:dyDescent="0.3"/>
    <row r="244" s="10" customFormat="1" x14ac:dyDescent="0.3"/>
    <row r="245" s="10" customFormat="1" x14ac:dyDescent="0.3"/>
    <row r="246" s="10" customFormat="1" x14ac:dyDescent="0.3"/>
    <row r="247" s="10" customFormat="1" x14ac:dyDescent="0.3"/>
    <row r="248" s="10" customFormat="1" x14ac:dyDescent="0.3"/>
    <row r="249" s="10" customFormat="1" x14ac:dyDescent="0.3"/>
    <row r="250" s="10" customFormat="1" x14ac:dyDescent="0.3"/>
    <row r="251" s="10" customFormat="1" x14ac:dyDescent="0.3"/>
    <row r="252" s="10" customFormat="1" x14ac:dyDescent="0.3"/>
    <row r="253" s="10" customFormat="1" x14ac:dyDescent="0.3"/>
    <row r="254" s="10" customFormat="1" x14ac:dyDescent="0.3"/>
    <row r="255" s="10" customFormat="1" x14ac:dyDescent="0.3"/>
    <row r="256" s="10" customFormat="1" x14ac:dyDescent="0.3"/>
    <row r="257" s="10" customFormat="1" x14ac:dyDescent="0.3"/>
    <row r="258" s="10" customFormat="1" x14ac:dyDescent="0.3"/>
    <row r="259" s="10" customFormat="1" x14ac:dyDescent="0.3"/>
    <row r="260" s="10" customFormat="1" x14ac:dyDescent="0.3"/>
    <row r="261" s="10" customFormat="1" x14ac:dyDescent="0.3"/>
    <row r="262" s="10" customFormat="1" x14ac:dyDescent="0.3"/>
    <row r="263" s="10" customFormat="1" x14ac:dyDescent="0.3"/>
    <row r="264" s="10" customFormat="1" x14ac:dyDescent="0.3"/>
    <row r="265" s="10" customFormat="1" x14ac:dyDescent="0.3"/>
    <row r="266" s="10" customFormat="1" x14ac:dyDescent="0.3"/>
    <row r="267" s="10" customFormat="1" x14ac:dyDescent="0.3"/>
    <row r="268" s="10" customFormat="1" x14ac:dyDescent="0.3"/>
    <row r="269" s="10" customFormat="1" x14ac:dyDescent="0.3"/>
    <row r="270" s="10" customFormat="1" x14ac:dyDescent="0.3"/>
    <row r="271" s="10" customFormat="1" x14ac:dyDescent="0.3"/>
    <row r="272" s="10" customFormat="1" x14ac:dyDescent="0.3"/>
    <row r="273" s="10" customFormat="1" x14ac:dyDescent="0.3"/>
    <row r="274" s="10" customFormat="1" x14ac:dyDescent="0.3"/>
    <row r="275" s="10" customFormat="1" x14ac:dyDescent="0.3"/>
    <row r="276" s="10" customFormat="1" x14ac:dyDescent="0.3"/>
    <row r="277" s="10" customFormat="1" x14ac:dyDescent="0.3"/>
    <row r="278" s="10" customFormat="1" x14ac:dyDescent="0.3"/>
    <row r="279" s="10" customFormat="1" x14ac:dyDescent="0.3"/>
    <row r="280" s="10" customFormat="1" x14ac:dyDescent="0.3"/>
    <row r="281" s="10" customFormat="1" x14ac:dyDescent="0.3"/>
    <row r="282" s="10" customFormat="1" x14ac:dyDescent="0.3"/>
    <row r="283" s="10" customFormat="1" x14ac:dyDescent="0.3"/>
    <row r="284" s="10" customFormat="1" x14ac:dyDescent="0.3"/>
    <row r="285" s="10" customFormat="1" x14ac:dyDescent="0.3"/>
    <row r="286" s="10" customFormat="1" x14ac:dyDescent="0.3"/>
    <row r="287" s="10" customFormat="1" x14ac:dyDescent="0.3"/>
    <row r="288" s="10" customFormat="1" x14ac:dyDescent="0.3"/>
    <row r="289" s="10" customFormat="1" x14ac:dyDescent="0.3"/>
    <row r="290" s="10" customFormat="1" x14ac:dyDescent="0.3"/>
    <row r="291" s="10" customFormat="1" x14ac:dyDescent="0.3"/>
    <row r="292" s="10" customFormat="1" x14ac:dyDescent="0.3"/>
    <row r="293" s="10" customFormat="1" x14ac:dyDescent="0.3"/>
    <row r="294" s="10" customFormat="1" x14ac:dyDescent="0.3"/>
    <row r="295" s="10" customFormat="1" x14ac:dyDescent="0.3"/>
    <row r="296" s="10" customFormat="1" x14ac:dyDescent="0.3"/>
    <row r="297" s="10" customFormat="1" x14ac:dyDescent="0.3"/>
    <row r="298" s="10" customFormat="1" x14ac:dyDescent="0.3"/>
    <row r="299" s="10" customFormat="1" x14ac:dyDescent="0.3"/>
    <row r="300" s="10" customFormat="1" x14ac:dyDescent="0.3"/>
    <row r="301" s="10" customFormat="1" x14ac:dyDescent="0.3"/>
    <row r="302" s="10" customFormat="1" x14ac:dyDescent="0.3"/>
    <row r="303" s="10" customFormat="1" x14ac:dyDescent="0.3"/>
    <row r="304" s="10" customFormat="1" x14ac:dyDescent="0.3"/>
    <row r="305" s="10" customFormat="1" x14ac:dyDescent="0.3"/>
    <row r="306" s="10" customFormat="1" x14ac:dyDescent="0.3"/>
    <row r="307" s="10" customFormat="1" x14ac:dyDescent="0.3"/>
    <row r="308" s="10" customFormat="1" x14ac:dyDescent="0.3"/>
    <row r="309" s="10" customFormat="1" x14ac:dyDescent="0.3"/>
    <row r="310" s="10" customFormat="1" x14ac:dyDescent="0.3"/>
    <row r="311" s="10" customFormat="1" x14ac:dyDescent="0.3"/>
    <row r="312" s="10" customFormat="1" x14ac:dyDescent="0.3"/>
    <row r="313" s="10" customFormat="1" x14ac:dyDescent="0.3"/>
    <row r="314" s="10" customFormat="1" x14ac:dyDescent="0.3"/>
    <row r="315" s="10" customFormat="1" x14ac:dyDescent="0.3"/>
    <row r="316" s="10" customFormat="1" x14ac:dyDescent="0.3"/>
    <row r="317" s="10" customFormat="1" x14ac:dyDescent="0.3"/>
    <row r="318" s="10" customFormat="1" x14ac:dyDescent="0.3"/>
    <row r="319" s="10" customFormat="1" x14ac:dyDescent="0.3"/>
    <row r="320" s="10" customFormat="1" x14ac:dyDescent="0.3"/>
    <row r="321" s="10" customFormat="1" x14ac:dyDescent="0.3"/>
    <row r="322" s="10" customFormat="1" x14ac:dyDescent="0.3"/>
    <row r="323" s="10" customFormat="1" x14ac:dyDescent="0.3"/>
    <row r="324" s="10" customFormat="1" x14ac:dyDescent="0.3"/>
    <row r="325" s="10" customFormat="1" x14ac:dyDescent="0.3"/>
    <row r="326" s="10" customFormat="1" x14ac:dyDescent="0.3"/>
    <row r="327" s="10" customFormat="1" x14ac:dyDescent="0.3"/>
    <row r="328" s="10" customFormat="1" x14ac:dyDescent="0.3"/>
    <row r="329" s="10" customFormat="1" x14ac:dyDescent="0.3"/>
    <row r="330" s="10" customFormat="1" x14ac:dyDescent="0.3"/>
    <row r="331" s="10" customFormat="1" x14ac:dyDescent="0.3"/>
    <row r="332" s="10" customFormat="1" x14ac:dyDescent="0.3"/>
    <row r="333" s="10" customFormat="1" x14ac:dyDescent="0.3"/>
    <row r="334" s="10" customFormat="1" x14ac:dyDescent="0.3"/>
    <row r="335" s="10" customFormat="1" x14ac:dyDescent="0.3"/>
    <row r="336" s="10" customFormat="1" x14ac:dyDescent="0.3"/>
    <row r="337" s="10" customFormat="1" x14ac:dyDescent="0.3"/>
    <row r="338" s="10" customFormat="1" x14ac:dyDescent="0.3"/>
    <row r="339" s="10" customFormat="1" x14ac:dyDescent="0.3"/>
    <row r="340" s="10" customFormat="1" x14ac:dyDescent="0.3"/>
    <row r="341" s="10" customFormat="1" x14ac:dyDescent="0.3"/>
    <row r="342" s="10" customFormat="1" x14ac:dyDescent="0.3"/>
    <row r="343" s="10" customFormat="1" x14ac:dyDescent="0.3"/>
    <row r="344" s="10" customFormat="1" x14ac:dyDescent="0.3"/>
    <row r="345" s="10" customFormat="1" x14ac:dyDescent="0.3"/>
    <row r="346" s="10" customFormat="1" x14ac:dyDescent="0.3"/>
    <row r="347" s="10" customFormat="1" x14ac:dyDescent="0.3"/>
    <row r="348" s="10" customFormat="1" x14ac:dyDescent="0.3"/>
    <row r="349" s="10" customFormat="1" x14ac:dyDescent="0.3"/>
    <row r="350" s="10" customFormat="1" x14ac:dyDescent="0.3"/>
    <row r="351" s="10" customFormat="1" x14ac:dyDescent="0.3"/>
    <row r="352" s="10" customFormat="1" x14ac:dyDescent="0.3"/>
    <row r="353" s="10" customFormat="1" x14ac:dyDescent="0.3"/>
    <row r="354" s="10" customFormat="1" x14ac:dyDescent="0.3"/>
    <row r="355" s="10" customFormat="1" x14ac:dyDescent="0.3"/>
    <row r="356" s="10" customFormat="1" x14ac:dyDescent="0.3"/>
    <row r="357" s="10" customFormat="1" x14ac:dyDescent="0.3"/>
    <row r="358" s="10" customFormat="1" x14ac:dyDescent="0.3"/>
    <row r="359" s="10" customFormat="1" x14ac:dyDescent="0.3"/>
    <row r="360" s="10" customFormat="1" x14ac:dyDescent="0.3"/>
    <row r="361" s="10" customFormat="1" x14ac:dyDescent="0.3"/>
    <row r="362" s="10" customFormat="1" x14ac:dyDescent="0.3"/>
    <row r="363" s="10" customFormat="1" x14ac:dyDescent="0.3"/>
    <row r="364" s="10" customFormat="1" x14ac:dyDescent="0.3"/>
    <row r="365" s="10" customFormat="1" x14ac:dyDescent="0.3"/>
    <row r="366" s="10" customFormat="1" x14ac:dyDescent="0.3"/>
    <row r="367" s="10" customFormat="1" x14ac:dyDescent="0.3"/>
    <row r="368" s="10" customFormat="1" x14ac:dyDescent="0.3"/>
    <row r="369" s="10" customFormat="1" x14ac:dyDescent="0.3"/>
    <row r="370" s="10" customFormat="1" x14ac:dyDescent="0.3"/>
    <row r="371" s="10" customFormat="1" x14ac:dyDescent="0.3"/>
    <row r="372" s="10" customFormat="1" x14ac:dyDescent="0.3"/>
    <row r="373" s="10" customFormat="1" x14ac:dyDescent="0.3"/>
    <row r="374" s="10" customFormat="1" x14ac:dyDescent="0.3"/>
    <row r="375" s="10" customFormat="1" x14ac:dyDescent="0.3"/>
    <row r="376" s="10" customFormat="1" x14ac:dyDescent="0.3"/>
    <row r="377" s="10" customFormat="1" x14ac:dyDescent="0.3"/>
    <row r="378" s="10" customFormat="1" x14ac:dyDescent="0.3"/>
    <row r="379" s="10" customFormat="1" x14ac:dyDescent="0.3"/>
    <row r="380" s="10" customFormat="1" x14ac:dyDescent="0.3"/>
    <row r="381" s="10" customFormat="1" x14ac:dyDescent="0.3"/>
    <row r="382" s="10" customFormat="1" x14ac:dyDescent="0.3"/>
    <row r="383" s="10" customFormat="1" x14ac:dyDescent="0.3"/>
    <row r="384" s="10" customFormat="1" x14ac:dyDescent="0.3"/>
    <row r="385" s="10" customFormat="1" x14ac:dyDescent="0.3"/>
    <row r="386" s="10" customFormat="1" x14ac:dyDescent="0.3"/>
    <row r="387" s="10" customFormat="1" x14ac:dyDescent="0.3"/>
    <row r="388" s="10" customFormat="1" x14ac:dyDescent="0.3"/>
    <row r="389" s="10" customFormat="1" x14ac:dyDescent="0.3"/>
    <row r="390" s="10" customFormat="1" x14ac:dyDescent="0.3"/>
    <row r="391" s="10" customFormat="1" x14ac:dyDescent="0.3"/>
    <row r="392" s="10" customFormat="1" x14ac:dyDescent="0.3"/>
    <row r="393" s="10" customFormat="1" x14ac:dyDescent="0.3"/>
    <row r="394" s="10" customFormat="1" x14ac:dyDescent="0.3"/>
    <row r="395" s="10" customFormat="1" x14ac:dyDescent="0.3"/>
    <row r="396" s="10" customFormat="1" x14ac:dyDescent="0.3"/>
    <row r="397" s="10" customFormat="1" x14ac:dyDescent="0.3"/>
    <row r="398" s="10" customFormat="1" x14ac:dyDescent="0.3"/>
    <row r="399" s="10" customFormat="1" x14ac:dyDescent="0.3"/>
    <row r="400" s="10" customFormat="1" x14ac:dyDescent="0.3"/>
    <row r="401" s="10" customFormat="1" x14ac:dyDescent="0.3"/>
    <row r="402" s="10" customFormat="1" x14ac:dyDescent="0.3"/>
    <row r="403" s="10" customFormat="1" x14ac:dyDescent="0.3"/>
    <row r="404" s="10" customFormat="1" x14ac:dyDescent="0.3"/>
    <row r="405" s="10" customFormat="1" x14ac:dyDescent="0.3"/>
    <row r="406" s="10" customFormat="1" x14ac:dyDescent="0.3"/>
    <row r="407" s="10" customFormat="1" x14ac:dyDescent="0.3"/>
    <row r="408" s="10" customFormat="1" x14ac:dyDescent="0.3"/>
    <row r="409" s="10" customFormat="1" x14ac:dyDescent="0.3"/>
    <row r="410" s="10" customFormat="1" x14ac:dyDescent="0.3"/>
    <row r="411" s="10" customFormat="1" x14ac:dyDescent="0.3"/>
    <row r="412" s="10" customFormat="1" x14ac:dyDescent="0.3"/>
    <row r="413" s="10" customFormat="1" x14ac:dyDescent="0.3"/>
    <row r="414" s="10" customFormat="1" x14ac:dyDescent="0.3"/>
    <row r="415" s="10" customFormat="1" x14ac:dyDescent="0.3"/>
    <row r="416" s="10" customFormat="1" x14ac:dyDescent="0.3"/>
    <row r="417" s="10" customFormat="1" x14ac:dyDescent="0.3"/>
    <row r="418" s="10" customFormat="1" x14ac:dyDescent="0.3"/>
    <row r="419" s="10" customFormat="1" x14ac:dyDescent="0.3"/>
    <row r="420" s="10" customFormat="1" x14ac:dyDescent="0.3"/>
    <row r="421" s="10" customFormat="1" x14ac:dyDescent="0.3"/>
    <row r="422" s="10" customFormat="1" x14ac:dyDescent="0.3"/>
    <row r="423" s="10" customFormat="1" x14ac:dyDescent="0.3"/>
    <row r="424" s="10" customFormat="1" x14ac:dyDescent="0.3"/>
    <row r="425" s="10" customFormat="1" x14ac:dyDescent="0.3"/>
    <row r="426" s="10" customFormat="1" x14ac:dyDescent="0.3"/>
    <row r="427" s="10" customFormat="1" x14ac:dyDescent="0.3"/>
    <row r="428" s="10" customFormat="1" x14ac:dyDescent="0.3"/>
    <row r="429" s="10" customFormat="1" x14ac:dyDescent="0.3"/>
    <row r="430" s="10" customFormat="1" x14ac:dyDescent="0.3"/>
    <row r="431" s="10" customFormat="1" x14ac:dyDescent="0.3"/>
    <row r="432" s="10" customFormat="1" x14ac:dyDescent="0.3"/>
    <row r="433" s="10" customFormat="1" x14ac:dyDescent="0.3"/>
    <row r="434" s="10" customFormat="1" x14ac:dyDescent="0.3"/>
    <row r="435" s="10" customFormat="1" x14ac:dyDescent="0.3"/>
    <row r="436" s="10" customFormat="1" x14ac:dyDescent="0.3"/>
    <row r="437" s="10" customFormat="1" x14ac:dyDescent="0.3"/>
    <row r="438" s="10" customFormat="1" x14ac:dyDescent="0.3"/>
    <row r="439" s="10" customFormat="1" x14ac:dyDescent="0.3"/>
    <row r="440" s="10" customFormat="1" x14ac:dyDescent="0.3"/>
    <row r="441" s="10" customFormat="1" x14ac:dyDescent="0.3"/>
    <row r="442" s="10" customFormat="1" x14ac:dyDescent="0.3"/>
    <row r="443" s="10" customFormat="1" x14ac:dyDescent="0.3"/>
    <row r="444" s="10" customFormat="1" x14ac:dyDescent="0.3"/>
    <row r="445" s="10" customFormat="1" x14ac:dyDescent="0.3"/>
    <row r="446" s="10" customFormat="1" x14ac:dyDescent="0.3"/>
    <row r="447" s="10" customFormat="1" x14ac:dyDescent="0.3"/>
    <row r="448" s="10" customFormat="1" x14ac:dyDescent="0.3"/>
    <row r="449" s="10" customFormat="1" x14ac:dyDescent="0.3"/>
    <row r="450" s="10" customFormat="1" x14ac:dyDescent="0.3"/>
    <row r="451" s="10" customFormat="1" x14ac:dyDescent="0.3"/>
    <row r="452" s="10" customFormat="1" x14ac:dyDescent="0.3"/>
    <row r="453" s="10" customFormat="1" x14ac:dyDescent="0.3"/>
    <row r="454" s="10" customFormat="1" x14ac:dyDescent="0.3"/>
    <row r="455" s="10" customFormat="1" x14ac:dyDescent="0.3"/>
    <row r="456" s="10" customFormat="1" x14ac:dyDescent="0.3"/>
    <row r="457" s="10" customFormat="1" x14ac:dyDescent="0.3"/>
    <row r="458" s="10" customFormat="1" x14ac:dyDescent="0.3"/>
    <row r="459" s="10" customFormat="1" x14ac:dyDescent="0.3"/>
    <row r="460" s="10" customFormat="1" x14ac:dyDescent="0.3"/>
    <row r="461" s="10" customFormat="1" x14ac:dyDescent="0.3"/>
    <row r="462" s="10" customFormat="1" x14ac:dyDescent="0.3"/>
    <row r="463" s="10" customFormat="1" x14ac:dyDescent="0.3"/>
    <row r="464" s="10" customFormat="1" x14ac:dyDescent="0.3"/>
    <row r="465" s="10" customFormat="1" x14ac:dyDescent="0.3"/>
    <row r="466" s="10" customFormat="1" x14ac:dyDescent="0.3"/>
    <row r="467" s="10" customFormat="1" x14ac:dyDescent="0.3"/>
    <row r="468" s="10" customFormat="1" x14ac:dyDescent="0.3"/>
    <row r="469" s="10" customFormat="1" x14ac:dyDescent="0.3"/>
    <row r="470" s="10" customFormat="1" x14ac:dyDescent="0.3"/>
    <row r="471" s="10" customFormat="1" x14ac:dyDescent="0.3"/>
    <row r="472" s="10" customFormat="1" x14ac:dyDescent="0.3"/>
    <row r="473" s="10" customFormat="1" x14ac:dyDescent="0.3"/>
    <row r="474" s="10" customFormat="1" x14ac:dyDescent="0.3"/>
    <row r="475" s="10" customFormat="1" x14ac:dyDescent="0.3"/>
    <row r="476" s="10" customFormat="1" x14ac:dyDescent="0.3"/>
    <row r="477" s="10" customFormat="1" x14ac:dyDescent="0.3"/>
    <row r="478" s="10" customFormat="1" x14ac:dyDescent="0.3"/>
    <row r="479" s="10" customFormat="1" x14ac:dyDescent="0.3"/>
    <row r="480" s="10" customFormat="1" x14ac:dyDescent="0.3"/>
    <row r="481" s="10" customFormat="1" x14ac:dyDescent="0.3"/>
    <row r="482" s="10" customFormat="1" x14ac:dyDescent="0.3"/>
    <row r="483" s="10" customFormat="1" x14ac:dyDescent="0.3"/>
    <row r="484" s="10" customFormat="1" x14ac:dyDescent="0.3"/>
    <row r="485" s="10" customFormat="1" x14ac:dyDescent="0.3"/>
    <row r="486" s="10" customFormat="1" x14ac:dyDescent="0.3"/>
    <row r="487" s="10" customFormat="1" x14ac:dyDescent="0.3"/>
    <row r="488" s="10" customFormat="1" x14ac:dyDescent="0.3"/>
    <row r="489" s="10" customFormat="1" x14ac:dyDescent="0.3"/>
    <row r="490" s="10" customFormat="1" x14ac:dyDescent="0.3"/>
    <row r="491" s="10" customFormat="1" x14ac:dyDescent="0.3"/>
    <row r="492" s="10" customFormat="1" x14ac:dyDescent="0.3"/>
    <row r="493" s="10" customFormat="1" x14ac:dyDescent="0.3"/>
    <row r="494" s="10" customFormat="1" x14ac:dyDescent="0.3"/>
    <row r="495" s="10" customFormat="1" x14ac:dyDescent="0.3"/>
    <row r="496" s="10" customFormat="1" x14ac:dyDescent="0.3"/>
    <row r="497" s="10" customFormat="1" x14ac:dyDescent="0.3"/>
    <row r="498" s="10" customFormat="1" x14ac:dyDescent="0.3"/>
    <row r="499" s="10" customFormat="1" x14ac:dyDescent="0.3"/>
    <row r="500" s="10" customFormat="1" x14ac:dyDescent="0.3"/>
    <row r="501" s="10" customFormat="1" x14ac:dyDescent="0.3"/>
    <row r="502" s="10" customFormat="1" x14ac:dyDescent="0.3"/>
    <row r="503" s="10" customFormat="1" x14ac:dyDescent="0.3"/>
    <row r="504" s="10" customFormat="1" x14ac:dyDescent="0.3"/>
    <row r="505" s="10" customFormat="1" x14ac:dyDescent="0.3"/>
    <row r="506" s="10" customFormat="1" x14ac:dyDescent="0.3"/>
    <row r="507" s="10" customFormat="1" x14ac:dyDescent="0.3"/>
    <row r="508" s="10" customFormat="1" x14ac:dyDescent="0.3"/>
    <row r="509" s="10" customFormat="1" x14ac:dyDescent="0.3"/>
    <row r="510" s="10" customFormat="1" x14ac:dyDescent="0.3"/>
    <row r="511" s="10" customFormat="1" x14ac:dyDescent="0.3"/>
    <row r="512" s="10" customFormat="1" x14ac:dyDescent="0.3"/>
    <row r="513" s="10" customFormat="1" x14ac:dyDescent="0.3"/>
    <row r="514" s="10" customFormat="1" x14ac:dyDescent="0.3"/>
    <row r="515" s="10" customFormat="1" x14ac:dyDescent="0.3"/>
    <row r="516" s="10" customFormat="1" x14ac:dyDescent="0.3"/>
    <row r="517" s="10" customFormat="1" x14ac:dyDescent="0.3"/>
    <row r="518" s="10" customFormat="1" x14ac:dyDescent="0.3"/>
    <row r="519" s="10" customFormat="1" x14ac:dyDescent="0.3"/>
    <row r="520" s="10" customFormat="1" x14ac:dyDescent="0.3"/>
    <row r="521" s="10" customFormat="1" x14ac:dyDescent="0.3"/>
    <row r="522" s="10" customFormat="1" x14ac:dyDescent="0.3"/>
    <row r="523" s="10" customFormat="1" x14ac:dyDescent="0.3"/>
    <row r="524" s="10" customFormat="1" x14ac:dyDescent="0.3"/>
    <row r="525" s="10" customFormat="1" x14ac:dyDescent="0.3"/>
    <row r="526" s="10" customFormat="1" x14ac:dyDescent="0.3"/>
    <row r="527" s="10" customFormat="1" x14ac:dyDescent="0.3"/>
    <row r="528" s="10" customFormat="1" x14ac:dyDescent="0.3"/>
    <row r="529" s="10" customFormat="1" x14ac:dyDescent="0.3"/>
    <row r="530" s="10" customFormat="1" x14ac:dyDescent="0.3"/>
    <row r="531" s="10" customFormat="1" x14ac:dyDescent="0.3"/>
    <row r="532" s="10" customFormat="1" x14ac:dyDescent="0.3"/>
    <row r="533" s="10" customFormat="1" x14ac:dyDescent="0.3"/>
    <row r="534" s="10" customFormat="1" x14ac:dyDescent="0.3"/>
    <row r="535" s="10" customFormat="1" x14ac:dyDescent="0.3"/>
    <row r="536" s="10" customFormat="1" x14ac:dyDescent="0.3"/>
    <row r="537" s="10" customFormat="1" x14ac:dyDescent="0.3"/>
    <row r="538" s="10" customFormat="1" x14ac:dyDescent="0.3"/>
    <row r="539" s="10" customFormat="1" x14ac:dyDescent="0.3"/>
    <row r="540" s="10" customFormat="1" x14ac:dyDescent="0.3"/>
    <row r="541" s="10" customFormat="1" x14ac:dyDescent="0.3"/>
    <row r="542" s="10" customFormat="1" x14ac:dyDescent="0.3"/>
    <row r="543" s="10" customFormat="1" x14ac:dyDescent="0.3"/>
    <row r="544" s="10" customFormat="1" x14ac:dyDescent="0.3"/>
    <row r="545" s="10" customFormat="1" x14ac:dyDescent="0.3"/>
    <row r="546" s="10" customFormat="1" x14ac:dyDescent="0.3"/>
    <row r="547" s="10" customFormat="1" x14ac:dyDescent="0.3"/>
    <row r="548" s="10" customFormat="1" x14ac:dyDescent="0.3"/>
    <row r="549" s="10" customFormat="1" x14ac:dyDescent="0.3"/>
    <row r="550" s="10" customFormat="1" x14ac:dyDescent="0.3"/>
    <row r="551" s="10" customFormat="1" x14ac:dyDescent="0.3"/>
    <row r="552" s="10" customFormat="1" x14ac:dyDescent="0.3"/>
    <row r="553" s="10" customFormat="1" x14ac:dyDescent="0.3"/>
    <row r="554" s="10" customFormat="1" x14ac:dyDescent="0.3"/>
    <row r="555" s="10" customFormat="1" x14ac:dyDescent="0.3"/>
    <row r="556" s="10" customFormat="1" x14ac:dyDescent="0.3"/>
    <row r="557" s="10" customFormat="1" x14ac:dyDescent="0.3"/>
    <row r="558" s="10" customFormat="1" x14ac:dyDescent="0.3"/>
    <row r="559" s="10" customFormat="1" x14ac:dyDescent="0.3"/>
    <row r="560" s="10" customFormat="1" x14ac:dyDescent="0.3"/>
    <row r="561" s="10" customFormat="1" x14ac:dyDescent="0.3"/>
    <row r="562" s="10" customFormat="1" x14ac:dyDescent="0.3"/>
    <row r="563" s="10" customFormat="1" x14ac:dyDescent="0.3"/>
    <row r="564" s="10" customFormat="1" x14ac:dyDescent="0.3"/>
    <row r="565" s="10" customFormat="1" x14ac:dyDescent="0.3"/>
    <row r="566" s="10" customFormat="1" x14ac:dyDescent="0.3"/>
    <row r="567" s="10" customFormat="1" x14ac:dyDescent="0.3"/>
    <row r="568" s="10" customFormat="1" x14ac:dyDescent="0.3"/>
    <row r="569" s="10" customFormat="1" x14ac:dyDescent="0.3"/>
    <row r="570" s="10" customFormat="1" x14ac:dyDescent="0.3"/>
    <row r="571" s="10" customFormat="1" x14ac:dyDescent="0.3"/>
    <row r="572" s="10" customFormat="1" x14ac:dyDescent="0.3"/>
    <row r="573" s="10" customFormat="1" x14ac:dyDescent="0.3"/>
    <row r="574" s="10" customFormat="1" x14ac:dyDescent="0.3"/>
    <row r="575" s="10" customFormat="1" x14ac:dyDescent="0.3"/>
    <row r="576" s="10" customFormat="1" x14ac:dyDescent="0.3"/>
    <row r="577" s="10" customFormat="1" x14ac:dyDescent="0.3"/>
    <row r="578" s="10" customFormat="1" x14ac:dyDescent="0.3"/>
    <row r="579" s="10" customFormat="1" x14ac:dyDescent="0.3"/>
    <row r="580" s="10" customFormat="1" x14ac:dyDescent="0.3"/>
    <row r="581" s="10" customFormat="1" x14ac:dyDescent="0.3"/>
    <row r="582" s="10" customFormat="1" x14ac:dyDescent="0.3"/>
    <row r="583" s="10" customFormat="1" x14ac:dyDescent="0.3"/>
    <row r="584" s="10" customFormat="1" x14ac:dyDescent="0.3"/>
    <row r="585" s="10" customFormat="1" x14ac:dyDescent="0.3"/>
    <row r="586" s="10" customFormat="1" x14ac:dyDescent="0.3"/>
    <row r="587" s="10" customFormat="1" x14ac:dyDescent="0.3"/>
    <row r="588" s="10" customFormat="1" x14ac:dyDescent="0.3"/>
    <row r="589" s="10" customFormat="1" x14ac:dyDescent="0.3"/>
    <row r="590" s="10" customFormat="1" x14ac:dyDescent="0.3"/>
    <row r="591" s="10" customFormat="1" x14ac:dyDescent="0.3"/>
    <row r="592" s="10" customFormat="1" x14ac:dyDescent="0.3"/>
    <row r="593" s="10" customFormat="1" x14ac:dyDescent="0.3"/>
    <row r="594" s="10" customFormat="1" x14ac:dyDescent="0.3"/>
    <row r="595" s="10" customFormat="1" x14ac:dyDescent="0.3"/>
    <row r="596" s="10" customFormat="1" x14ac:dyDescent="0.3"/>
    <row r="597" s="10" customFormat="1" x14ac:dyDescent="0.3"/>
    <row r="598" s="10" customFormat="1" x14ac:dyDescent="0.3"/>
    <row r="599" s="10" customFormat="1" x14ac:dyDescent="0.3"/>
    <row r="600" s="10" customFormat="1" x14ac:dyDescent="0.3"/>
    <row r="601" s="10" customFormat="1" x14ac:dyDescent="0.3"/>
    <row r="602" s="10" customFormat="1" x14ac:dyDescent="0.3"/>
    <row r="603" s="10" customFormat="1" x14ac:dyDescent="0.3"/>
    <row r="604" s="10" customFormat="1" x14ac:dyDescent="0.3"/>
    <row r="605" s="10" customFormat="1" x14ac:dyDescent="0.3"/>
    <row r="606" s="10" customFormat="1" x14ac:dyDescent="0.3"/>
    <row r="607" s="10" customFormat="1" x14ac:dyDescent="0.3"/>
    <row r="608" s="10" customFormat="1" x14ac:dyDescent="0.3"/>
    <row r="609" s="10" customFormat="1" x14ac:dyDescent="0.3"/>
    <row r="610" s="10" customFormat="1" x14ac:dyDescent="0.3"/>
    <row r="611" s="10" customFormat="1" x14ac:dyDescent="0.3"/>
    <row r="612" s="10" customFormat="1" x14ac:dyDescent="0.3"/>
    <row r="613" s="10" customFormat="1" x14ac:dyDescent="0.3"/>
    <row r="614" s="10" customFormat="1" x14ac:dyDescent="0.3"/>
    <row r="615" s="10" customFormat="1" x14ac:dyDescent="0.3"/>
    <row r="616" s="10" customFormat="1" x14ac:dyDescent="0.3"/>
    <row r="617" s="10" customFormat="1" x14ac:dyDescent="0.3"/>
    <row r="618" s="10" customFormat="1" x14ac:dyDescent="0.3"/>
    <row r="619" s="10" customFormat="1" x14ac:dyDescent="0.3"/>
    <row r="620" s="10" customFormat="1" x14ac:dyDescent="0.3"/>
    <row r="621" s="10" customFormat="1" x14ac:dyDescent="0.3"/>
    <row r="622" s="10" customFormat="1" x14ac:dyDescent="0.3"/>
    <row r="623" s="10" customFormat="1" x14ac:dyDescent="0.3"/>
    <row r="624" s="10" customFormat="1" x14ac:dyDescent="0.3"/>
    <row r="625" s="10" customFormat="1" x14ac:dyDescent="0.3"/>
    <row r="626" s="10" customFormat="1" x14ac:dyDescent="0.3"/>
    <row r="627" s="10" customFormat="1" x14ac:dyDescent="0.3"/>
    <row r="628" s="10" customFormat="1" x14ac:dyDescent="0.3"/>
    <row r="629" s="10" customFormat="1" x14ac:dyDescent="0.3"/>
    <row r="630" s="10" customFormat="1" x14ac:dyDescent="0.3"/>
    <row r="631" s="10" customFormat="1" x14ac:dyDescent="0.3"/>
    <row r="632" s="10" customFormat="1" x14ac:dyDescent="0.3"/>
    <row r="633" s="10" customFormat="1" x14ac:dyDescent="0.3"/>
    <row r="634" s="10" customFormat="1" x14ac:dyDescent="0.3"/>
    <row r="635" s="10" customFormat="1" x14ac:dyDescent="0.3"/>
    <row r="636" s="10" customFormat="1" x14ac:dyDescent="0.3"/>
    <row r="637" s="10" customFormat="1" x14ac:dyDescent="0.3"/>
    <row r="638" s="10" customFormat="1" x14ac:dyDescent="0.3"/>
    <row r="639" s="10" customFormat="1" x14ac:dyDescent="0.3"/>
    <row r="640" s="10" customFormat="1" x14ac:dyDescent="0.3"/>
    <row r="641" s="10" customFormat="1" x14ac:dyDescent="0.3"/>
    <row r="642" s="10" customFormat="1" x14ac:dyDescent="0.3"/>
    <row r="643" s="10" customFormat="1" x14ac:dyDescent="0.3"/>
    <row r="644" s="10" customFormat="1" x14ac:dyDescent="0.3"/>
    <row r="645" s="10" customFormat="1" x14ac:dyDescent="0.3"/>
    <row r="646" s="10" customFormat="1" x14ac:dyDescent="0.3"/>
    <row r="647" s="10" customFormat="1" x14ac:dyDescent="0.3"/>
    <row r="648" s="10" customFormat="1" x14ac:dyDescent="0.3"/>
    <row r="649" s="10" customFormat="1" x14ac:dyDescent="0.3"/>
    <row r="650" s="10" customFormat="1" x14ac:dyDescent="0.3"/>
    <row r="651" s="10" customFormat="1" x14ac:dyDescent="0.3"/>
    <row r="652" s="10" customFormat="1" x14ac:dyDescent="0.3"/>
    <row r="653" s="10" customFormat="1" x14ac:dyDescent="0.3"/>
    <row r="654" s="10" customFormat="1" x14ac:dyDescent="0.3"/>
    <row r="655" s="10" customFormat="1" x14ac:dyDescent="0.3"/>
    <row r="656" s="10" customFormat="1" x14ac:dyDescent="0.3"/>
    <row r="657" s="10" customFormat="1" x14ac:dyDescent="0.3"/>
    <row r="658" s="10" customFormat="1" x14ac:dyDescent="0.3"/>
    <row r="659" s="10" customFormat="1" x14ac:dyDescent="0.3"/>
    <row r="660" s="10" customFormat="1" x14ac:dyDescent="0.3"/>
    <row r="661" s="10" customFormat="1" x14ac:dyDescent="0.3"/>
    <row r="662" s="10" customFormat="1" x14ac:dyDescent="0.3"/>
    <row r="663" s="10" customFormat="1" x14ac:dyDescent="0.3"/>
    <row r="664" s="10" customFormat="1" x14ac:dyDescent="0.3"/>
    <row r="665" s="10" customFormat="1" x14ac:dyDescent="0.3"/>
    <row r="666" s="10" customFormat="1" x14ac:dyDescent="0.3"/>
    <row r="667" s="10" customFormat="1" x14ac:dyDescent="0.3"/>
    <row r="668" s="10" customFormat="1" x14ac:dyDescent="0.3"/>
    <row r="669" s="10" customFormat="1" x14ac:dyDescent="0.3"/>
    <row r="670" s="10" customFormat="1" x14ac:dyDescent="0.3"/>
    <row r="671" s="10" customFormat="1" x14ac:dyDescent="0.3"/>
    <row r="672" s="10" customFormat="1" x14ac:dyDescent="0.3"/>
    <row r="673" s="10" customFormat="1" x14ac:dyDescent="0.3"/>
    <row r="674" s="10" customFormat="1" x14ac:dyDescent="0.3"/>
    <row r="675" s="10" customFormat="1" x14ac:dyDescent="0.3"/>
    <row r="676" s="10" customFormat="1" x14ac:dyDescent="0.3"/>
    <row r="677" s="10" customFormat="1" x14ac:dyDescent="0.3"/>
    <row r="678" s="10" customFormat="1" x14ac:dyDescent="0.3"/>
    <row r="679" s="10" customFormat="1" x14ac:dyDescent="0.3"/>
    <row r="680" s="10" customFormat="1" x14ac:dyDescent="0.3"/>
    <row r="681" s="10" customFormat="1" x14ac:dyDescent="0.3"/>
    <row r="682" s="10" customFormat="1" x14ac:dyDescent="0.3"/>
    <row r="683" s="10" customFormat="1" x14ac:dyDescent="0.3"/>
    <row r="684" s="10" customFormat="1" x14ac:dyDescent="0.3"/>
    <row r="685" s="10" customFormat="1" x14ac:dyDescent="0.3"/>
    <row r="686" s="10" customFormat="1" x14ac:dyDescent="0.3"/>
    <row r="687" s="10" customFormat="1" x14ac:dyDescent="0.3"/>
    <row r="688" s="10" customFormat="1" x14ac:dyDescent="0.3"/>
    <row r="689" s="10" customFormat="1" x14ac:dyDescent="0.3"/>
    <row r="690" s="10" customFormat="1" x14ac:dyDescent="0.3"/>
    <row r="691" s="10" customFormat="1" x14ac:dyDescent="0.3"/>
    <row r="692" s="10" customFormat="1" x14ac:dyDescent="0.3"/>
    <row r="693" s="10" customFormat="1" x14ac:dyDescent="0.3"/>
    <row r="694" s="10" customFormat="1" x14ac:dyDescent="0.3"/>
    <row r="695" s="10" customFormat="1" x14ac:dyDescent="0.3"/>
    <row r="696" s="10" customFormat="1" x14ac:dyDescent="0.3"/>
    <row r="697" s="10" customFormat="1" x14ac:dyDescent="0.3"/>
    <row r="698" s="10" customFormat="1" x14ac:dyDescent="0.3"/>
    <row r="699" s="10" customFormat="1" x14ac:dyDescent="0.3"/>
    <row r="700" s="10" customFormat="1" x14ac:dyDescent="0.3"/>
    <row r="701" s="10" customFormat="1" x14ac:dyDescent="0.3"/>
    <row r="702" s="10" customFormat="1" x14ac:dyDescent="0.3"/>
    <row r="703" s="10" customFormat="1" x14ac:dyDescent="0.3"/>
    <row r="704" s="10" customFormat="1" x14ac:dyDescent="0.3"/>
    <row r="705" s="10" customFormat="1" x14ac:dyDescent="0.3"/>
    <row r="706" s="10" customFormat="1" x14ac:dyDescent="0.3"/>
    <row r="707" s="10" customFormat="1" x14ac:dyDescent="0.3"/>
    <row r="708" s="10" customFormat="1" x14ac:dyDescent="0.3"/>
    <row r="709" s="10" customFormat="1" x14ac:dyDescent="0.3"/>
    <row r="710" s="10" customFormat="1" x14ac:dyDescent="0.3"/>
    <row r="711" s="10" customFormat="1" x14ac:dyDescent="0.3"/>
    <row r="712" s="10" customFormat="1" x14ac:dyDescent="0.3"/>
    <row r="713" s="10" customFormat="1" x14ac:dyDescent="0.3"/>
    <row r="714" s="10" customFormat="1" x14ac:dyDescent="0.3"/>
    <row r="715" s="10" customFormat="1" x14ac:dyDescent="0.3"/>
    <row r="716" s="10" customFormat="1" x14ac:dyDescent="0.3"/>
    <row r="717" s="10" customFormat="1" x14ac:dyDescent="0.3"/>
    <row r="718" s="10" customFormat="1" x14ac:dyDescent="0.3"/>
    <row r="719" s="10" customFormat="1" x14ac:dyDescent="0.3"/>
    <row r="720" s="10" customFormat="1" x14ac:dyDescent="0.3"/>
    <row r="721" s="10" customFormat="1" x14ac:dyDescent="0.3"/>
    <row r="722" s="10" customFormat="1" x14ac:dyDescent="0.3"/>
    <row r="723" s="10" customFormat="1" x14ac:dyDescent="0.3"/>
    <row r="724" s="10" customFormat="1" x14ac:dyDescent="0.3"/>
    <row r="725" s="10" customFormat="1" x14ac:dyDescent="0.3"/>
    <row r="726" s="10" customFormat="1" x14ac:dyDescent="0.3"/>
    <row r="727" s="10" customFormat="1" x14ac:dyDescent="0.3"/>
    <row r="728" s="10" customFormat="1" x14ac:dyDescent="0.3"/>
    <row r="729" s="10" customFormat="1" x14ac:dyDescent="0.3"/>
    <row r="730" s="10" customFormat="1" x14ac:dyDescent="0.3"/>
    <row r="731" s="10" customFormat="1" x14ac:dyDescent="0.3"/>
    <row r="732" s="10" customFormat="1" x14ac:dyDescent="0.3"/>
    <row r="733" s="10" customFormat="1" x14ac:dyDescent="0.3"/>
    <row r="734" s="10" customFormat="1" x14ac:dyDescent="0.3"/>
    <row r="735" s="10" customFormat="1" x14ac:dyDescent="0.3"/>
    <row r="736" s="10" customFormat="1" x14ac:dyDescent="0.3"/>
    <row r="737" s="10" customFormat="1" x14ac:dyDescent="0.3"/>
    <row r="738" s="10" customFormat="1" x14ac:dyDescent="0.3"/>
    <row r="739" s="10" customFormat="1" x14ac:dyDescent="0.3"/>
    <row r="740" s="10" customFormat="1" x14ac:dyDescent="0.3"/>
    <row r="741" s="10" customFormat="1" x14ac:dyDescent="0.3"/>
    <row r="742" s="10" customFormat="1" x14ac:dyDescent="0.3"/>
    <row r="743" s="10" customFormat="1" x14ac:dyDescent="0.3"/>
    <row r="744" s="10" customFormat="1" x14ac:dyDescent="0.3"/>
    <row r="745" s="10" customFormat="1" x14ac:dyDescent="0.3"/>
    <row r="746" s="10" customFormat="1" x14ac:dyDescent="0.3"/>
    <row r="747" s="10" customFormat="1" x14ac:dyDescent="0.3"/>
    <row r="748" s="10" customFormat="1" x14ac:dyDescent="0.3"/>
    <row r="749" s="10" customFormat="1" x14ac:dyDescent="0.3"/>
    <row r="750" s="10" customFormat="1" x14ac:dyDescent="0.3"/>
    <row r="751" s="10" customFormat="1" x14ac:dyDescent="0.3"/>
    <row r="752" s="10" customFormat="1" x14ac:dyDescent="0.3"/>
    <row r="753" s="10" customFormat="1" x14ac:dyDescent="0.3"/>
    <row r="754" s="10" customFormat="1" x14ac:dyDescent="0.3"/>
    <row r="755" s="10" customFormat="1" x14ac:dyDescent="0.3"/>
    <row r="756" s="10" customFormat="1" x14ac:dyDescent="0.3"/>
    <row r="757" s="10" customFormat="1" x14ac:dyDescent="0.3"/>
    <row r="758" s="10" customFormat="1" x14ac:dyDescent="0.3"/>
    <row r="759" s="10" customFormat="1" x14ac:dyDescent="0.3"/>
    <row r="760" s="10" customFormat="1" x14ac:dyDescent="0.3"/>
    <row r="761" s="10" customFormat="1" x14ac:dyDescent="0.3"/>
    <row r="762" s="10" customFormat="1" x14ac:dyDescent="0.3"/>
    <row r="763" s="10" customFormat="1" x14ac:dyDescent="0.3"/>
    <row r="764" s="10" customFormat="1" x14ac:dyDescent="0.3"/>
    <row r="765" s="10" customFormat="1" x14ac:dyDescent="0.3"/>
    <row r="766" s="10" customFormat="1" x14ac:dyDescent="0.3"/>
    <row r="767" s="10" customFormat="1" x14ac:dyDescent="0.3"/>
    <row r="768" s="10" customFormat="1" x14ac:dyDescent="0.3"/>
    <row r="769" s="10" customFormat="1" x14ac:dyDescent="0.3"/>
    <row r="770" s="10" customFormat="1" x14ac:dyDescent="0.3"/>
    <row r="771" s="10" customFormat="1" x14ac:dyDescent="0.3"/>
    <row r="772" s="10" customFormat="1" x14ac:dyDescent="0.3"/>
    <row r="773" s="10" customFormat="1" x14ac:dyDescent="0.3"/>
    <row r="774" s="10" customFormat="1" x14ac:dyDescent="0.3"/>
    <row r="775" s="10" customFormat="1" x14ac:dyDescent="0.3"/>
    <row r="776" s="10" customFormat="1" x14ac:dyDescent="0.3"/>
    <row r="777" s="10" customFormat="1" x14ac:dyDescent="0.3"/>
    <row r="778" s="10" customFormat="1" x14ac:dyDescent="0.3"/>
    <row r="779" s="10" customFormat="1" x14ac:dyDescent="0.3"/>
    <row r="780" s="10" customFormat="1" x14ac:dyDescent="0.3"/>
    <row r="781" s="10" customFormat="1" x14ac:dyDescent="0.3"/>
    <row r="782" s="10" customFormat="1" x14ac:dyDescent="0.3"/>
    <row r="783" s="10" customFormat="1" x14ac:dyDescent="0.3"/>
    <row r="784" s="10" customFormat="1" x14ac:dyDescent="0.3"/>
    <row r="785" s="10" customFormat="1" x14ac:dyDescent="0.3"/>
    <row r="786" s="10" customFormat="1" x14ac:dyDescent="0.3"/>
    <row r="787" s="10" customFormat="1" x14ac:dyDescent="0.3"/>
    <row r="788" s="10" customFormat="1" x14ac:dyDescent="0.3"/>
    <row r="789" s="10" customFormat="1" x14ac:dyDescent="0.3"/>
    <row r="790" s="10" customFormat="1" x14ac:dyDescent="0.3"/>
    <row r="791" s="10" customFormat="1" x14ac:dyDescent="0.3"/>
    <row r="792" s="10" customFormat="1" x14ac:dyDescent="0.3"/>
    <row r="793" s="10" customFormat="1" x14ac:dyDescent="0.3"/>
    <row r="794" s="10" customFormat="1" x14ac:dyDescent="0.3"/>
    <row r="795" s="10" customFormat="1" x14ac:dyDescent="0.3"/>
    <row r="796" s="10" customFormat="1" x14ac:dyDescent="0.3"/>
    <row r="797" s="10" customFormat="1" x14ac:dyDescent="0.3"/>
    <row r="798" s="10" customFormat="1" x14ac:dyDescent="0.3"/>
    <row r="799" s="10" customFormat="1" x14ac:dyDescent="0.3"/>
    <row r="800" s="10" customFormat="1" x14ac:dyDescent="0.3"/>
    <row r="801" s="10" customFormat="1" x14ac:dyDescent="0.3"/>
    <row r="802" s="10" customFormat="1" x14ac:dyDescent="0.3"/>
    <row r="803" s="10" customFormat="1" x14ac:dyDescent="0.3"/>
    <row r="804" s="10" customFormat="1" x14ac:dyDescent="0.3"/>
    <row r="805" s="10" customFormat="1" x14ac:dyDescent="0.3"/>
    <row r="806" s="10" customFormat="1" x14ac:dyDescent="0.3"/>
    <row r="807" s="10" customFormat="1" x14ac:dyDescent="0.3"/>
    <row r="808" s="10" customFormat="1" x14ac:dyDescent="0.3"/>
    <row r="809" s="10" customFormat="1" x14ac:dyDescent="0.3"/>
    <row r="810" s="10" customFormat="1" x14ac:dyDescent="0.3"/>
    <row r="811" s="10" customFormat="1" x14ac:dyDescent="0.3"/>
    <row r="812" s="10" customFormat="1" x14ac:dyDescent="0.3"/>
    <row r="813" s="10" customFormat="1" x14ac:dyDescent="0.3"/>
    <row r="814" s="10" customFormat="1" x14ac:dyDescent="0.3"/>
    <row r="815" s="10" customFormat="1" x14ac:dyDescent="0.3"/>
    <row r="816" s="10" customFormat="1" x14ac:dyDescent="0.3"/>
    <row r="817" s="10" customFormat="1" x14ac:dyDescent="0.3"/>
    <row r="818" s="10" customFormat="1" x14ac:dyDescent="0.3"/>
    <row r="819" s="10" customFormat="1" x14ac:dyDescent="0.3"/>
    <row r="820" s="10" customFormat="1" x14ac:dyDescent="0.3"/>
    <row r="821" s="10" customFormat="1" x14ac:dyDescent="0.3"/>
    <row r="822" s="10" customFormat="1" x14ac:dyDescent="0.3"/>
    <row r="823" s="10" customFormat="1" x14ac:dyDescent="0.3"/>
    <row r="824" s="10" customFormat="1" x14ac:dyDescent="0.3"/>
    <row r="825" s="10" customFormat="1" x14ac:dyDescent="0.3"/>
    <row r="826" s="10" customFormat="1" x14ac:dyDescent="0.3"/>
    <row r="827" s="10" customFormat="1" x14ac:dyDescent="0.3"/>
    <row r="828" s="10" customFormat="1" x14ac:dyDescent="0.3"/>
    <row r="829" s="10" customFormat="1" x14ac:dyDescent="0.3"/>
    <row r="830" s="10" customFormat="1" x14ac:dyDescent="0.3"/>
    <row r="831" s="10" customFormat="1" x14ac:dyDescent="0.3"/>
    <row r="832" s="10" customFormat="1" x14ac:dyDescent="0.3"/>
    <row r="833" s="10" customFormat="1" x14ac:dyDescent="0.3"/>
    <row r="834" s="10" customFormat="1" x14ac:dyDescent="0.3"/>
    <row r="835" s="10" customFormat="1" x14ac:dyDescent="0.3"/>
    <row r="836" s="10" customFormat="1" x14ac:dyDescent="0.3"/>
    <row r="837" s="10" customFormat="1" x14ac:dyDescent="0.3"/>
    <row r="838" s="10" customFormat="1" x14ac:dyDescent="0.3"/>
    <row r="839" s="10" customFormat="1" x14ac:dyDescent="0.3"/>
    <row r="840" s="10" customFormat="1" x14ac:dyDescent="0.3"/>
    <row r="841" s="10" customFormat="1" x14ac:dyDescent="0.3"/>
    <row r="842" s="10" customFormat="1" x14ac:dyDescent="0.3"/>
    <row r="843" s="10" customFormat="1" x14ac:dyDescent="0.3"/>
    <row r="844" s="10" customFormat="1" x14ac:dyDescent="0.3"/>
    <row r="845" s="10" customFormat="1" x14ac:dyDescent="0.3"/>
    <row r="846" s="10" customFormat="1" x14ac:dyDescent="0.3"/>
    <row r="847" s="10" customFormat="1" x14ac:dyDescent="0.3"/>
    <row r="848" s="10" customFormat="1" x14ac:dyDescent="0.3"/>
    <row r="849" s="10" customFormat="1" x14ac:dyDescent="0.3"/>
    <row r="850" s="10" customFormat="1" x14ac:dyDescent="0.3"/>
    <row r="851" s="10" customFormat="1" x14ac:dyDescent="0.3"/>
    <row r="852" s="10" customFormat="1" x14ac:dyDescent="0.3"/>
    <row r="853" s="10" customFormat="1" x14ac:dyDescent="0.3"/>
    <row r="854" s="10" customFormat="1" x14ac:dyDescent="0.3"/>
    <row r="855" s="10" customFormat="1" x14ac:dyDescent="0.3"/>
    <row r="856" s="10" customFormat="1" x14ac:dyDescent="0.3"/>
    <row r="857" s="10" customFormat="1" x14ac:dyDescent="0.3"/>
    <row r="858" s="10" customFormat="1" x14ac:dyDescent="0.3"/>
    <row r="859" s="10" customFormat="1" x14ac:dyDescent="0.3"/>
    <row r="860" s="10" customFormat="1" x14ac:dyDescent="0.3"/>
    <row r="861" s="10" customFormat="1" x14ac:dyDescent="0.3"/>
    <row r="862" s="10" customFormat="1" x14ac:dyDescent="0.3"/>
    <row r="863" s="10" customFormat="1" x14ac:dyDescent="0.3"/>
    <row r="864" s="10" customFormat="1" x14ac:dyDescent="0.3"/>
    <row r="865" s="10" customFormat="1" x14ac:dyDescent="0.3"/>
    <row r="866" s="10" customFormat="1" x14ac:dyDescent="0.3"/>
    <row r="867" s="10" customFormat="1" x14ac:dyDescent="0.3"/>
    <row r="868" s="10" customFormat="1" x14ac:dyDescent="0.3"/>
    <row r="869" s="10" customFormat="1" x14ac:dyDescent="0.3"/>
    <row r="870" s="10" customFormat="1" x14ac:dyDescent="0.3"/>
    <row r="871" s="10" customFormat="1" x14ac:dyDescent="0.3"/>
    <row r="872" s="10" customFormat="1" x14ac:dyDescent="0.3"/>
    <row r="873" s="10" customFormat="1" x14ac:dyDescent="0.3"/>
    <row r="874" s="10" customFormat="1" x14ac:dyDescent="0.3"/>
    <row r="875" s="10" customFormat="1" x14ac:dyDescent="0.3"/>
    <row r="876" s="10" customFormat="1" x14ac:dyDescent="0.3"/>
    <row r="877" s="10" customFormat="1" x14ac:dyDescent="0.3"/>
    <row r="878" s="10" customFormat="1" x14ac:dyDescent="0.3"/>
    <row r="879" s="10" customFormat="1" x14ac:dyDescent="0.3"/>
    <row r="880" s="10" customFormat="1" x14ac:dyDescent="0.3"/>
    <row r="881" s="10" customFormat="1" x14ac:dyDescent="0.3"/>
    <row r="882" s="10" customFormat="1" x14ac:dyDescent="0.3"/>
    <row r="883" s="10" customFormat="1" x14ac:dyDescent="0.3"/>
    <row r="884" s="10" customFormat="1" x14ac:dyDescent="0.3"/>
    <row r="885" s="10" customFormat="1" x14ac:dyDescent="0.3"/>
    <row r="886" s="10" customFormat="1" x14ac:dyDescent="0.3"/>
    <row r="887" s="10" customFormat="1" x14ac:dyDescent="0.3"/>
    <row r="888" s="10" customFormat="1" x14ac:dyDescent="0.3"/>
    <row r="889" s="10" customFormat="1" x14ac:dyDescent="0.3"/>
    <row r="890" s="10" customFormat="1" x14ac:dyDescent="0.3"/>
    <row r="891" s="10" customFormat="1" x14ac:dyDescent="0.3"/>
    <row r="892" s="10" customFormat="1" x14ac:dyDescent="0.3"/>
    <row r="893" s="10" customFormat="1" x14ac:dyDescent="0.3"/>
    <row r="894" s="10" customFormat="1" x14ac:dyDescent="0.3"/>
    <row r="895" s="10" customFormat="1" x14ac:dyDescent="0.3"/>
    <row r="896" s="10" customFormat="1" x14ac:dyDescent="0.3"/>
    <row r="897" s="10" customFormat="1" x14ac:dyDescent="0.3"/>
    <row r="898" s="10" customFormat="1" x14ac:dyDescent="0.3"/>
    <row r="899" s="10" customFormat="1" x14ac:dyDescent="0.3"/>
    <row r="900" s="10" customFormat="1" x14ac:dyDescent="0.3"/>
    <row r="901" s="10" customFormat="1" x14ac:dyDescent="0.3"/>
    <row r="902" s="10" customFormat="1" x14ac:dyDescent="0.3"/>
    <row r="903" s="10" customFormat="1" x14ac:dyDescent="0.3"/>
    <row r="904" s="10" customFormat="1" x14ac:dyDescent="0.3"/>
    <row r="905" s="10" customFormat="1" x14ac:dyDescent="0.3"/>
    <row r="906" s="10" customFormat="1" x14ac:dyDescent="0.3"/>
    <row r="907" s="10" customFormat="1" x14ac:dyDescent="0.3"/>
    <row r="908" s="10" customFormat="1" x14ac:dyDescent="0.3"/>
    <row r="909" s="10" customFormat="1" x14ac:dyDescent="0.3"/>
    <row r="910" s="10" customFormat="1" x14ac:dyDescent="0.3"/>
    <row r="911" s="10" customFormat="1" x14ac:dyDescent="0.3"/>
    <row r="912" s="10" customFormat="1" x14ac:dyDescent="0.3"/>
    <row r="913" s="10" customFormat="1" x14ac:dyDescent="0.3"/>
    <row r="914" s="10" customFormat="1" x14ac:dyDescent="0.3"/>
    <row r="915" s="10" customFormat="1" x14ac:dyDescent="0.3"/>
    <row r="916" s="10" customFormat="1" x14ac:dyDescent="0.3"/>
    <row r="917" s="10" customFormat="1" x14ac:dyDescent="0.3"/>
    <row r="918" s="10" customFormat="1" x14ac:dyDescent="0.3"/>
    <row r="919" s="10" customFormat="1" x14ac:dyDescent="0.3"/>
    <row r="920" s="10" customFormat="1" x14ac:dyDescent="0.3"/>
    <row r="921" s="10" customFormat="1" x14ac:dyDescent="0.3"/>
    <row r="922" s="10" customFormat="1" x14ac:dyDescent="0.3"/>
    <row r="923" s="10" customFormat="1" x14ac:dyDescent="0.3"/>
    <row r="924" s="10" customFormat="1" x14ac:dyDescent="0.3"/>
    <row r="925" s="10" customFormat="1" x14ac:dyDescent="0.3"/>
    <row r="926" s="10" customFormat="1" x14ac:dyDescent="0.3"/>
    <row r="927" s="10" customFormat="1" x14ac:dyDescent="0.3"/>
    <row r="928" s="10" customFormat="1" x14ac:dyDescent="0.3"/>
    <row r="929" s="10" customFormat="1" x14ac:dyDescent="0.3"/>
    <row r="930" s="10" customFormat="1" x14ac:dyDescent="0.3"/>
    <row r="931" s="10" customFormat="1" x14ac:dyDescent="0.3"/>
    <row r="932" s="10" customFormat="1" x14ac:dyDescent="0.3"/>
    <row r="933" s="10" customFormat="1" x14ac:dyDescent="0.3"/>
    <row r="934" s="10" customFormat="1" x14ac:dyDescent="0.3"/>
    <row r="935" s="10" customFormat="1" x14ac:dyDescent="0.3"/>
    <row r="936" s="10" customFormat="1" x14ac:dyDescent="0.3"/>
    <row r="937" s="10" customFormat="1" x14ac:dyDescent="0.3"/>
    <row r="938" s="10" customFormat="1" x14ac:dyDescent="0.3"/>
    <row r="939" s="10" customFormat="1" x14ac:dyDescent="0.3"/>
    <row r="940" s="10" customFormat="1" x14ac:dyDescent="0.3"/>
    <row r="941" s="10" customFormat="1" x14ac:dyDescent="0.3"/>
    <row r="942" s="10" customFormat="1" x14ac:dyDescent="0.3"/>
    <row r="943" s="10" customFormat="1" x14ac:dyDescent="0.3"/>
    <row r="944" s="10" customFormat="1" x14ac:dyDescent="0.3"/>
    <row r="945" s="10" customFormat="1" x14ac:dyDescent="0.3"/>
    <row r="946" s="10" customFormat="1" x14ac:dyDescent="0.3"/>
    <row r="947" s="10" customFormat="1" x14ac:dyDescent="0.3"/>
    <row r="948" s="10" customFormat="1" x14ac:dyDescent="0.3"/>
    <row r="949" s="10" customFormat="1" x14ac:dyDescent="0.3"/>
    <row r="950" s="10" customFormat="1" x14ac:dyDescent="0.3"/>
    <row r="951" s="10" customFormat="1" x14ac:dyDescent="0.3"/>
    <row r="952" s="10" customFormat="1" x14ac:dyDescent="0.3"/>
    <row r="953" s="10" customFormat="1" x14ac:dyDescent="0.3"/>
    <row r="954" s="10" customFormat="1" x14ac:dyDescent="0.3"/>
    <row r="955" s="10" customFormat="1" x14ac:dyDescent="0.3"/>
    <row r="956" s="10" customFormat="1" x14ac:dyDescent="0.3"/>
    <row r="957" s="10" customFormat="1" x14ac:dyDescent="0.3"/>
    <row r="958" s="10" customFormat="1" x14ac:dyDescent="0.3"/>
    <row r="959" s="10" customFormat="1" x14ac:dyDescent="0.3"/>
    <row r="960" s="10" customFormat="1" x14ac:dyDescent="0.3"/>
    <row r="961" s="10" customFormat="1" x14ac:dyDescent="0.3"/>
    <row r="962" s="10" customFormat="1" x14ac:dyDescent="0.3"/>
    <row r="963" s="10" customFormat="1" x14ac:dyDescent="0.3"/>
    <row r="964" s="10" customFormat="1" x14ac:dyDescent="0.3"/>
    <row r="965" s="10" customFormat="1" x14ac:dyDescent="0.3"/>
    <row r="966" s="10" customFormat="1" x14ac:dyDescent="0.3"/>
    <row r="967" s="10" customFormat="1" x14ac:dyDescent="0.3"/>
    <row r="968" s="10" customFormat="1" x14ac:dyDescent="0.3"/>
    <row r="969" s="10" customFormat="1" x14ac:dyDescent="0.3"/>
    <row r="970" s="10" customFormat="1" x14ac:dyDescent="0.3"/>
    <row r="971" s="10" customFormat="1" x14ac:dyDescent="0.3"/>
    <row r="972" s="10" customFormat="1" x14ac:dyDescent="0.3"/>
    <row r="973" s="10" customFormat="1" x14ac:dyDescent="0.3"/>
    <row r="974" s="10" customFormat="1" x14ac:dyDescent="0.3"/>
    <row r="975" s="10" customFormat="1" x14ac:dyDescent="0.3"/>
    <row r="976" s="10" customFormat="1" x14ac:dyDescent="0.3"/>
    <row r="977" s="10" customFormat="1" x14ac:dyDescent="0.3"/>
    <row r="978" s="10" customFormat="1" x14ac:dyDescent="0.3"/>
    <row r="979" s="10" customFormat="1" x14ac:dyDescent="0.3"/>
    <row r="980" s="10" customFormat="1" x14ac:dyDescent="0.3"/>
    <row r="981" s="10" customFormat="1" x14ac:dyDescent="0.3"/>
    <row r="982" s="10" customFormat="1" x14ac:dyDescent="0.3"/>
    <row r="983" s="10" customFormat="1" x14ac:dyDescent="0.3"/>
    <row r="984" s="10" customFormat="1" x14ac:dyDescent="0.3"/>
    <row r="985" s="10" customFormat="1" x14ac:dyDescent="0.3"/>
    <row r="986" s="10" customFormat="1" x14ac:dyDescent="0.3"/>
    <row r="987" s="10" customFormat="1" x14ac:dyDescent="0.3"/>
    <row r="988" s="10" customFormat="1" x14ac:dyDescent="0.3"/>
    <row r="989" s="10" customFormat="1" x14ac:dyDescent="0.3"/>
    <row r="990" s="10" customFormat="1" x14ac:dyDescent="0.3"/>
    <row r="991" s="10" customFormat="1" x14ac:dyDescent="0.3"/>
    <row r="992" s="10" customFormat="1" x14ac:dyDescent="0.3"/>
    <row r="993" s="10" customFormat="1" x14ac:dyDescent="0.3"/>
    <row r="994" s="10" customFormat="1" x14ac:dyDescent="0.3"/>
    <row r="995" s="10" customFormat="1" x14ac:dyDescent="0.3"/>
    <row r="996" s="10" customFormat="1" x14ac:dyDescent="0.3"/>
    <row r="997" s="10" customFormat="1" x14ac:dyDescent="0.3"/>
    <row r="998" s="10" customFormat="1" x14ac:dyDescent="0.3"/>
    <row r="999" s="10" customFormat="1" x14ac:dyDescent="0.3"/>
    <row r="1000" s="10" customFormat="1" x14ac:dyDescent="0.3"/>
    <row r="1001" s="10" customFormat="1" x14ac:dyDescent="0.3"/>
    <row r="1002" s="10" customFormat="1" x14ac:dyDescent="0.3"/>
    <row r="1003" s="10" customFormat="1" x14ac:dyDescent="0.3"/>
    <row r="1004" s="10" customFormat="1" x14ac:dyDescent="0.3"/>
    <row r="1005" s="10" customFormat="1" x14ac:dyDescent="0.3"/>
    <row r="1006" s="10" customFormat="1" x14ac:dyDescent="0.3"/>
    <row r="1007" s="10" customFormat="1" x14ac:dyDescent="0.3"/>
    <row r="1008" s="10" customFormat="1" x14ac:dyDescent="0.3"/>
    <row r="1009" s="10" customFormat="1" x14ac:dyDescent="0.3"/>
    <row r="1010" s="10" customFormat="1" x14ac:dyDescent="0.3"/>
    <row r="1011" s="10" customFormat="1" x14ac:dyDescent="0.3"/>
    <row r="1012" s="10" customFormat="1" x14ac:dyDescent="0.3"/>
    <row r="1013" s="10" customFormat="1" x14ac:dyDescent="0.3"/>
    <row r="1014" s="10" customFormat="1" x14ac:dyDescent="0.3"/>
    <row r="1015" s="10" customFormat="1" x14ac:dyDescent="0.3"/>
    <row r="1016" s="10" customFormat="1" x14ac:dyDescent="0.3"/>
    <row r="1017" s="10" customFormat="1" x14ac:dyDescent="0.3"/>
    <row r="1018" s="10" customFormat="1" x14ac:dyDescent="0.3"/>
    <row r="1019" s="10" customFormat="1" x14ac:dyDescent="0.3"/>
    <row r="1020" s="10" customFormat="1" x14ac:dyDescent="0.3"/>
    <row r="1021" s="10" customFormat="1" x14ac:dyDescent="0.3"/>
    <row r="1022" s="10" customFormat="1" x14ac:dyDescent="0.3"/>
    <row r="1023" s="10" customFormat="1" x14ac:dyDescent="0.3"/>
    <row r="1024" s="10" customFormat="1" x14ac:dyDescent="0.3"/>
    <row r="1025" s="10" customFormat="1" x14ac:dyDescent="0.3"/>
    <row r="1026" s="10" customFormat="1" x14ac:dyDescent="0.3"/>
    <row r="1027" s="10" customFormat="1" x14ac:dyDescent="0.3"/>
    <row r="1028" s="10" customFormat="1" x14ac:dyDescent="0.3"/>
    <row r="1029" s="10" customFormat="1" x14ac:dyDescent="0.3"/>
    <row r="1030" s="10" customFormat="1" x14ac:dyDescent="0.3"/>
    <row r="1031" s="10" customFormat="1" x14ac:dyDescent="0.3"/>
    <row r="1032" s="10" customFormat="1" x14ac:dyDescent="0.3"/>
    <row r="1033" s="10" customFormat="1" x14ac:dyDescent="0.3"/>
    <row r="1034" s="10" customFormat="1" x14ac:dyDescent="0.3"/>
    <row r="1035" s="10" customFormat="1" x14ac:dyDescent="0.3"/>
    <row r="1036" s="10" customFormat="1" x14ac:dyDescent="0.3"/>
    <row r="1037" s="10" customFormat="1" x14ac:dyDescent="0.3"/>
    <row r="1038" s="10" customFormat="1" x14ac:dyDescent="0.3"/>
    <row r="1039" s="10" customFormat="1" x14ac:dyDescent="0.3"/>
    <row r="1040" s="10" customFormat="1" x14ac:dyDescent="0.3"/>
    <row r="1041" s="10" customFormat="1" x14ac:dyDescent="0.3"/>
    <row r="1042" s="10" customFormat="1" x14ac:dyDescent="0.3"/>
    <row r="1043" s="10" customFormat="1" x14ac:dyDescent="0.3"/>
    <row r="1044" s="10" customFormat="1" x14ac:dyDescent="0.3"/>
    <row r="1045" s="10" customFormat="1" x14ac:dyDescent="0.3"/>
    <row r="1046" s="10" customFormat="1" x14ac:dyDescent="0.3"/>
    <row r="1047" s="10" customFormat="1" x14ac:dyDescent="0.3"/>
    <row r="1048" s="10" customFormat="1" x14ac:dyDescent="0.3"/>
    <row r="1049" s="10" customFormat="1" x14ac:dyDescent="0.3"/>
    <row r="1050" s="10" customFormat="1" x14ac:dyDescent="0.3"/>
    <row r="1051" s="10" customFormat="1" x14ac:dyDescent="0.3"/>
    <row r="1052" s="10" customFormat="1" x14ac:dyDescent="0.3"/>
    <row r="1053" s="10" customFormat="1" x14ac:dyDescent="0.3"/>
    <row r="1054" s="10" customFormat="1" x14ac:dyDescent="0.3"/>
    <row r="1055" s="10" customFormat="1" x14ac:dyDescent="0.3"/>
    <row r="1056" s="10" customFormat="1" x14ac:dyDescent="0.3"/>
    <row r="1057" s="10" customFormat="1" x14ac:dyDescent="0.3"/>
    <row r="1058" s="10" customFormat="1" x14ac:dyDescent="0.3"/>
    <row r="1059" s="10" customFormat="1" x14ac:dyDescent="0.3"/>
    <row r="1060" s="10" customFormat="1" x14ac:dyDescent="0.3"/>
    <row r="1061" s="10" customFormat="1" x14ac:dyDescent="0.3"/>
    <row r="1062" s="10" customFormat="1" x14ac:dyDescent="0.3"/>
    <row r="1063" s="10" customFormat="1" x14ac:dyDescent="0.3"/>
    <row r="1064" s="10" customFormat="1" x14ac:dyDescent="0.3"/>
    <row r="1065" s="10" customFormat="1" x14ac:dyDescent="0.3"/>
    <row r="1066" s="10" customFormat="1" x14ac:dyDescent="0.3"/>
    <row r="1067" s="10" customFormat="1" x14ac:dyDescent="0.3"/>
    <row r="1068" s="10" customFormat="1" x14ac:dyDescent="0.3"/>
    <row r="1069" s="10" customFormat="1" x14ac:dyDescent="0.3"/>
    <row r="1070" s="10" customFormat="1" x14ac:dyDescent="0.3"/>
    <row r="1071" s="10" customFormat="1" x14ac:dyDescent="0.3"/>
    <row r="1072" s="10" customFormat="1" x14ac:dyDescent="0.3"/>
    <row r="1073" s="10" customFormat="1" x14ac:dyDescent="0.3"/>
    <row r="1074" s="10" customFormat="1" x14ac:dyDescent="0.3"/>
    <row r="1075" s="10" customFormat="1" x14ac:dyDescent="0.3"/>
    <row r="1076" s="10" customFormat="1" x14ac:dyDescent="0.3"/>
    <row r="1077" s="10" customFormat="1" x14ac:dyDescent="0.3"/>
    <row r="1078" s="10" customFormat="1" x14ac:dyDescent="0.3"/>
    <row r="1079" s="10" customFormat="1" x14ac:dyDescent="0.3"/>
    <row r="1080" s="10" customFormat="1" x14ac:dyDescent="0.3"/>
    <row r="1081" s="10" customFormat="1" x14ac:dyDescent="0.3"/>
    <row r="1082" s="10" customFormat="1" x14ac:dyDescent="0.3"/>
    <row r="1083" s="10" customFormat="1" x14ac:dyDescent="0.3"/>
    <row r="1084" s="10" customFormat="1" x14ac:dyDescent="0.3"/>
    <row r="1085" s="10" customFormat="1" x14ac:dyDescent="0.3"/>
    <row r="1086" s="10" customFormat="1" x14ac:dyDescent="0.3"/>
    <row r="1087" s="10" customFormat="1" x14ac:dyDescent="0.3"/>
    <row r="1088" s="10" customFormat="1" x14ac:dyDescent="0.3"/>
    <row r="1089" s="10" customFormat="1" x14ac:dyDescent="0.3"/>
    <row r="1090" s="10" customFormat="1" x14ac:dyDescent="0.3"/>
    <row r="1091" s="10" customFormat="1" x14ac:dyDescent="0.3"/>
    <row r="1092" s="10" customFormat="1" x14ac:dyDescent="0.3"/>
    <row r="1093" s="10" customFormat="1" x14ac:dyDescent="0.3"/>
    <row r="1094" s="10" customFormat="1" x14ac:dyDescent="0.3"/>
    <row r="1095" s="10" customFormat="1" x14ac:dyDescent="0.3"/>
    <row r="1096" s="10" customFormat="1" x14ac:dyDescent="0.3"/>
    <row r="1097" s="10" customFormat="1" x14ac:dyDescent="0.3"/>
    <row r="1098" s="10" customFormat="1" x14ac:dyDescent="0.3"/>
    <row r="1099" s="10" customFormat="1" x14ac:dyDescent="0.3"/>
    <row r="1100" s="10" customFormat="1" x14ac:dyDescent="0.3"/>
    <row r="1101" s="10" customFormat="1" x14ac:dyDescent="0.3"/>
    <row r="1102" s="10" customFormat="1" x14ac:dyDescent="0.3"/>
    <row r="1103" s="10" customFormat="1" x14ac:dyDescent="0.3"/>
    <row r="1104" s="10" customFormat="1" x14ac:dyDescent="0.3"/>
    <row r="1105" s="10" customFormat="1" x14ac:dyDescent="0.3"/>
    <row r="1106" s="10" customFormat="1" x14ac:dyDescent="0.3"/>
    <row r="1107" s="10" customFormat="1" x14ac:dyDescent="0.3"/>
    <row r="1108" s="10" customFormat="1" x14ac:dyDescent="0.3"/>
    <row r="1109" s="10" customFormat="1" x14ac:dyDescent="0.3"/>
    <row r="1110" s="10" customFormat="1" x14ac:dyDescent="0.3"/>
    <row r="1111" s="10" customFormat="1" x14ac:dyDescent="0.3"/>
    <row r="1112" s="10" customFormat="1" x14ac:dyDescent="0.3"/>
    <row r="1113" s="10" customFormat="1" x14ac:dyDescent="0.3"/>
    <row r="1114" s="10" customFormat="1" x14ac:dyDescent="0.3"/>
    <row r="1115" s="10" customFormat="1" x14ac:dyDescent="0.3"/>
    <row r="1116" s="10" customFormat="1" x14ac:dyDescent="0.3"/>
    <row r="1117" s="10" customFormat="1" x14ac:dyDescent="0.3"/>
    <row r="1118" s="10" customFormat="1" x14ac:dyDescent="0.3"/>
    <row r="1119" s="10" customFormat="1" x14ac:dyDescent="0.3"/>
    <row r="1120" s="10" customFormat="1" x14ac:dyDescent="0.3"/>
    <row r="1121" s="10" customFormat="1" x14ac:dyDescent="0.3"/>
    <row r="1122" s="10" customFormat="1" x14ac:dyDescent="0.3"/>
    <row r="1123" s="10" customFormat="1" x14ac:dyDescent="0.3"/>
    <row r="1124" s="10" customFormat="1" x14ac:dyDescent="0.3"/>
    <row r="1125" s="10" customFormat="1" x14ac:dyDescent="0.3"/>
    <row r="1126" s="10" customFormat="1" x14ac:dyDescent="0.3"/>
    <row r="1127" s="10" customFormat="1" x14ac:dyDescent="0.3"/>
    <row r="1128" s="10" customFormat="1" x14ac:dyDescent="0.3"/>
    <row r="1129" s="10" customFormat="1" x14ac:dyDescent="0.3"/>
    <row r="1130" s="10" customFormat="1" x14ac:dyDescent="0.3"/>
    <row r="1131" s="10" customFormat="1" x14ac:dyDescent="0.3"/>
    <row r="1132" s="10" customFormat="1" x14ac:dyDescent="0.3"/>
    <row r="1133" s="10" customFormat="1" x14ac:dyDescent="0.3"/>
    <row r="1134" s="10" customFormat="1" x14ac:dyDescent="0.3"/>
    <row r="1135" s="10" customFormat="1" x14ac:dyDescent="0.3"/>
    <row r="1136" s="10" customFormat="1" x14ac:dyDescent="0.3"/>
    <row r="1137" s="10" customFormat="1" x14ac:dyDescent="0.3"/>
    <row r="1138" s="10" customFormat="1" x14ac:dyDescent="0.3"/>
    <row r="1139" s="10" customFormat="1" x14ac:dyDescent="0.3"/>
    <row r="1140" s="10" customFormat="1" x14ac:dyDescent="0.3"/>
    <row r="1141" s="10" customFormat="1" x14ac:dyDescent="0.3"/>
    <row r="1142" s="10" customFormat="1" x14ac:dyDescent="0.3"/>
    <row r="1143" s="10" customFormat="1" x14ac:dyDescent="0.3"/>
    <row r="1144" s="10" customFormat="1" x14ac:dyDescent="0.3"/>
    <row r="1145" s="10" customFormat="1" x14ac:dyDescent="0.3"/>
    <row r="1146" s="10" customFormat="1" x14ac:dyDescent="0.3"/>
    <row r="1147" s="10" customFormat="1" x14ac:dyDescent="0.3"/>
    <row r="1148" s="10" customFormat="1" x14ac:dyDescent="0.3"/>
    <row r="1149" s="10" customFormat="1" x14ac:dyDescent="0.3"/>
    <row r="1150" s="10" customFormat="1" x14ac:dyDescent="0.3"/>
    <row r="1151" s="10" customFormat="1" x14ac:dyDescent="0.3"/>
    <row r="1152" s="10" customFormat="1" x14ac:dyDescent="0.3"/>
    <row r="1153" s="10" customFormat="1" x14ac:dyDescent="0.3"/>
    <row r="1154" s="10" customFormat="1" x14ac:dyDescent="0.3"/>
    <row r="1155" s="10" customFormat="1" x14ac:dyDescent="0.3"/>
    <row r="1156" s="10" customFormat="1" x14ac:dyDescent="0.3"/>
    <row r="1157" s="10" customFormat="1" x14ac:dyDescent="0.3"/>
    <row r="1158" s="10" customFormat="1" x14ac:dyDescent="0.3"/>
    <row r="1159" s="10" customFormat="1" x14ac:dyDescent="0.3"/>
    <row r="1160" s="10" customFormat="1" x14ac:dyDescent="0.3"/>
    <row r="1161" s="10" customFormat="1" x14ac:dyDescent="0.3"/>
    <row r="1162" s="10" customFormat="1" x14ac:dyDescent="0.3"/>
    <row r="1163" s="10" customFormat="1" x14ac:dyDescent="0.3"/>
    <row r="1164" s="10" customFormat="1" x14ac:dyDescent="0.3"/>
    <row r="1165" s="10" customFormat="1" x14ac:dyDescent="0.3"/>
    <row r="1166" s="10" customFormat="1" x14ac:dyDescent="0.3"/>
    <row r="1167" s="10" customFormat="1" x14ac:dyDescent="0.3"/>
    <row r="1168" s="10" customFormat="1" x14ac:dyDescent="0.3"/>
    <row r="1169" s="10" customFormat="1" x14ac:dyDescent="0.3"/>
    <row r="1170" s="10" customFormat="1" x14ac:dyDescent="0.3"/>
    <row r="1171" s="10" customFormat="1" x14ac:dyDescent="0.3"/>
    <row r="1172" s="10" customFormat="1" x14ac:dyDescent="0.3"/>
    <row r="1173" s="10" customFormat="1" x14ac:dyDescent="0.3"/>
    <row r="1174" s="10" customFormat="1" x14ac:dyDescent="0.3"/>
    <row r="1175" s="10" customFormat="1" x14ac:dyDescent="0.3"/>
    <row r="1176" s="10" customFormat="1" x14ac:dyDescent="0.3"/>
    <row r="1177" s="10" customFormat="1" x14ac:dyDescent="0.3"/>
    <row r="1178" s="10" customFormat="1" x14ac:dyDescent="0.3"/>
    <row r="1179" s="10" customFormat="1" x14ac:dyDescent="0.3"/>
    <row r="1180" s="10" customFormat="1" x14ac:dyDescent="0.3"/>
    <row r="1181" s="10" customFormat="1" x14ac:dyDescent="0.3"/>
    <row r="1182" s="10" customFormat="1" x14ac:dyDescent="0.3"/>
    <row r="1183" s="10" customFormat="1" x14ac:dyDescent="0.3"/>
    <row r="1184" s="10" customFormat="1" x14ac:dyDescent="0.3"/>
    <row r="1185" s="10" customFormat="1" x14ac:dyDescent="0.3"/>
    <row r="1186" s="10" customFormat="1" x14ac:dyDescent="0.3"/>
    <row r="1187" s="10" customFormat="1" x14ac:dyDescent="0.3"/>
    <row r="1188" s="10" customFormat="1" x14ac:dyDescent="0.3"/>
    <row r="1189" s="10" customFormat="1" x14ac:dyDescent="0.3"/>
    <row r="1190" s="10" customFormat="1" x14ac:dyDescent="0.3"/>
    <row r="1191" s="10" customFormat="1" x14ac:dyDescent="0.3"/>
    <row r="1192" s="10" customFormat="1" x14ac:dyDescent="0.3"/>
    <row r="1193" s="10" customFormat="1" x14ac:dyDescent="0.3"/>
    <row r="1194" s="10" customFormat="1" x14ac:dyDescent="0.3"/>
    <row r="1195" s="10" customFormat="1" x14ac:dyDescent="0.3"/>
    <row r="1196" s="10" customFormat="1" x14ac:dyDescent="0.3"/>
    <row r="1197" s="10" customFormat="1" x14ac:dyDescent="0.3"/>
    <row r="1198" s="10" customFormat="1" x14ac:dyDescent="0.3"/>
    <row r="1199" s="10" customFormat="1" x14ac:dyDescent="0.3"/>
    <row r="1200" s="10" customFormat="1" x14ac:dyDescent="0.3"/>
    <row r="1201" s="10" customFormat="1" x14ac:dyDescent="0.3"/>
    <row r="1202" s="10" customFormat="1" x14ac:dyDescent="0.3"/>
    <row r="1203" s="10" customFormat="1" x14ac:dyDescent="0.3"/>
    <row r="1204" s="10" customFormat="1" x14ac:dyDescent="0.3"/>
    <row r="1205" s="10" customFormat="1" x14ac:dyDescent="0.3"/>
    <row r="1206" s="10" customFormat="1" x14ac:dyDescent="0.3"/>
    <row r="1207" s="10" customFormat="1" x14ac:dyDescent="0.3"/>
    <row r="1208" s="10" customFormat="1" x14ac:dyDescent="0.3"/>
    <row r="1209" s="10" customFormat="1" x14ac:dyDescent="0.3"/>
    <row r="1210" s="10" customFormat="1" x14ac:dyDescent="0.3"/>
    <row r="1211" s="10" customFormat="1" x14ac:dyDescent="0.3"/>
    <row r="1212" s="10" customFormat="1" x14ac:dyDescent="0.3"/>
    <row r="1213" s="10" customFormat="1" x14ac:dyDescent="0.3"/>
    <row r="1214" s="10" customFormat="1" x14ac:dyDescent="0.3"/>
    <row r="1215" s="10" customFormat="1" x14ac:dyDescent="0.3"/>
    <row r="1216" s="10" customFormat="1" x14ac:dyDescent="0.3"/>
    <row r="1217" s="10" customFormat="1" x14ac:dyDescent="0.3"/>
    <row r="1218" s="10" customFormat="1" x14ac:dyDescent="0.3"/>
    <row r="1219" s="10" customFormat="1" x14ac:dyDescent="0.3"/>
    <row r="1220" s="10" customFormat="1" x14ac:dyDescent="0.3"/>
    <row r="1221" s="10" customFormat="1" x14ac:dyDescent="0.3"/>
    <row r="1222" s="10" customFormat="1" x14ac:dyDescent="0.3"/>
    <row r="1223" s="10" customFormat="1" x14ac:dyDescent="0.3"/>
    <row r="1224" s="10" customFormat="1" x14ac:dyDescent="0.3"/>
    <row r="1225" s="10" customFormat="1" x14ac:dyDescent="0.3"/>
    <row r="1226" s="10" customFormat="1" x14ac:dyDescent="0.3"/>
    <row r="1227" s="10" customFormat="1" x14ac:dyDescent="0.3"/>
    <row r="1228" s="10" customFormat="1" x14ac:dyDescent="0.3"/>
    <row r="1229" s="10" customFormat="1" x14ac:dyDescent="0.3"/>
    <row r="1230" s="10" customFormat="1" x14ac:dyDescent="0.3"/>
    <row r="1231" s="10" customFormat="1" x14ac:dyDescent="0.3"/>
    <row r="1232" s="10" customFormat="1" x14ac:dyDescent="0.3"/>
    <row r="1233" s="10" customFormat="1" x14ac:dyDescent="0.3"/>
    <row r="1234" s="10" customFormat="1" x14ac:dyDescent="0.3"/>
    <row r="1235" s="10" customFormat="1" x14ac:dyDescent="0.3"/>
    <row r="1236" s="10" customFormat="1" x14ac:dyDescent="0.3"/>
    <row r="1237" s="10" customFormat="1" x14ac:dyDescent="0.3"/>
    <row r="1238" s="10" customFormat="1" x14ac:dyDescent="0.3"/>
    <row r="1239" s="10" customFormat="1" x14ac:dyDescent="0.3"/>
    <row r="1240" s="10" customFormat="1" x14ac:dyDescent="0.3"/>
    <row r="1241" s="10" customFormat="1" x14ac:dyDescent="0.3"/>
    <row r="1242" s="10" customFormat="1" x14ac:dyDescent="0.3"/>
    <row r="1243" s="10" customFormat="1" x14ac:dyDescent="0.3"/>
    <row r="1244" s="10" customFormat="1" x14ac:dyDescent="0.3"/>
    <row r="1245" s="10" customFormat="1" x14ac:dyDescent="0.3"/>
    <row r="1246" s="10" customFormat="1" x14ac:dyDescent="0.3"/>
    <row r="1247" s="10" customFormat="1" x14ac:dyDescent="0.3"/>
    <row r="1248" s="10" customFormat="1" x14ac:dyDescent="0.3"/>
    <row r="1249" s="10" customFormat="1" x14ac:dyDescent="0.3"/>
    <row r="1250" s="10" customFormat="1" x14ac:dyDescent="0.3"/>
    <row r="1251" s="10" customFormat="1" x14ac:dyDescent="0.3"/>
    <row r="1252" s="10" customFormat="1" x14ac:dyDescent="0.3"/>
    <row r="1253" s="10" customFormat="1" x14ac:dyDescent="0.3"/>
    <row r="1254" s="10" customFormat="1" x14ac:dyDescent="0.3"/>
    <row r="1255" s="10" customFormat="1" x14ac:dyDescent="0.3"/>
    <row r="1256" s="10" customFormat="1" x14ac:dyDescent="0.3"/>
    <row r="1257" s="10" customFormat="1" x14ac:dyDescent="0.3"/>
    <row r="1258" s="10" customFormat="1" x14ac:dyDescent="0.3"/>
    <row r="1259" s="10" customFormat="1" x14ac:dyDescent="0.3"/>
    <row r="1260" s="10" customFormat="1" x14ac:dyDescent="0.3"/>
    <row r="1261" s="10" customFormat="1" x14ac:dyDescent="0.3"/>
    <row r="1262" s="10" customFormat="1" x14ac:dyDescent="0.3"/>
    <row r="1263" s="10" customFormat="1" x14ac:dyDescent="0.3"/>
    <row r="1264" s="10" customFormat="1" x14ac:dyDescent="0.3"/>
    <row r="1265" s="10" customFormat="1" x14ac:dyDescent="0.3"/>
    <row r="1266" s="10" customFormat="1" x14ac:dyDescent="0.3"/>
    <row r="1267" s="10" customFormat="1" x14ac:dyDescent="0.3"/>
    <row r="1268" s="10" customFormat="1" x14ac:dyDescent="0.3"/>
    <row r="1269" s="10" customFormat="1" x14ac:dyDescent="0.3"/>
    <row r="1270" s="10" customFormat="1" x14ac:dyDescent="0.3"/>
    <row r="1271" s="10" customFormat="1" x14ac:dyDescent="0.3"/>
    <row r="1272" s="10" customFormat="1" x14ac:dyDescent="0.3"/>
    <row r="1273" s="10" customFormat="1" x14ac:dyDescent="0.3"/>
    <row r="1274" s="10" customFormat="1" x14ac:dyDescent="0.3"/>
    <row r="1275" s="10" customFormat="1" x14ac:dyDescent="0.3"/>
    <row r="1276" s="10" customFormat="1" x14ac:dyDescent="0.3"/>
    <row r="1277" s="10" customFormat="1" x14ac:dyDescent="0.3"/>
    <row r="1278" s="10" customFormat="1" x14ac:dyDescent="0.3"/>
    <row r="1279" s="10" customFormat="1" x14ac:dyDescent="0.3"/>
    <row r="1280" s="10" customFormat="1" x14ac:dyDescent="0.3"/>
    <row r="1281" s="10" customFormat="1" x14ac:dyDescent="0.3"/>
    <row r="1282" s="10" customFormat="1" x14ac:dyDescent="0.3"/>
    <row r="1283" s="10" customFormat="1" x14ac:dyDescent="0.3"/>
    <row r="1284" s="10" customFormat="1" x14ac:dyDescent="0.3"/>
    <row r="1285" s="10" customFormat="1" x14ac:dyDescent="0.3"/>
    <row r="1286" s="10" customFormat="1" x14ac:dyDescent="0.3"/>
    <row r="1287" s="10" customFormat="1" x14ac:dyDescent="0.3"/>
    <row r="1288" s="10" customFormat="1" x14ac:dyDescent="0.3"/>
    <row r="1289" s="10" customFormat="1" x14ac:dyDescent="0.3"/>
    <row r="1290" s="10" customFormat="1" x14ac:dyDescent="0.3"/>
    <row r="1291" s="10" customFormat="1" x14ac:dyDescent="0.3"/>
    <row r="1292" s="10" customFormat="1" x14ac:dyDescent="0.3"/>
    <row r="1293" s="10" customFormat="1" x14ac:dyDescent="0.3"/>
    <row r="1294" s="10" customFormat="1" x14ac:dyDescent="0.3"/>
    <row r="1295" s="10" customFormat="1" x14ac:dyDescent="0.3"/>
    <row r="1296" s="10" customFormat="1" x14ac:dyDescent="0.3"/>
    <row r="1297" s="10" customFormat="1" x14ac:dyDescent="0.3"/>
    <row r="1298" s="10" customFormat="1" x14ac:dyDescent="0.3"/>
    <row r="1299" s="10" customFormat="1" x14ac:dyDescent="0.3"/>
    <row r="1300" s="10" customFormat="1" x14ac:dyDescent="0.3"/>
    <row r="1301" s="10" customFormat="1" x14ac:dyDescent="0.3"/>
    <row r="1302" s="10" customFormat="1" x14ac:dyDescent="0.3"/>
    <row r="1303" s="10" customFormat="1" x14ac:dyDescent="0.3"/>
    <row r="1304" s="10" customFormat="1" x14ac:dyDescent="0.3"/>
    <row r="1305" s="10" customFormat="1" x14ac:dyDescent="0.3"/>
    <row r="1306" s="10" customFormat="1" x14ac:dyDescent="0.3"/>
    <row r="1307" s="10" customFormat="1" x14ac:dyDescent="0.3"/>
    <row r="1308" s="10" customFormat="1" x14ac:dyDescent="0.3"/>
    <row r="1309" s="10" customFormat="1" x14ac:dyDescent="0.3"/>
    <row r="1310" s="10" customFormat="1" x14ac:dyDescent="0.3"/>
    <row r="1311" s="10" customFormat="1" x14ac:dyDescent="0.3"/>
    <row r="1312" s="10" customFormat="1" x14ac:dyDescent="0.3"/>
    <row r="1313" s="10" customFormat="1" x14ac:dyDescent="0.3"/>
    <row r="1314" s="10" customFormat="1" x14ac:dyDescent="0.3"/>
    <row r="1315" s="10" customFormat="1" x14ac:dyDescent="0.3"/>
    <row r="1316" s="10" customFormat="1" x14ac:dyDescent="0.3"/>
    <row r="1317" s="10" customFormat="1" x14ac:dyDescent="0.3"/>
    <row r="1318" s="10" customFormat="1" x14ac:dyDescent="0.3"/>
    <row r="1319" s="10" customFormat="1" x14ac:dyDescent="0.3"/>
    <row r="1320" s="10" customFormat="1" x14ac:dyDescent="0.3"/>
    <row r="1321" s="10" customFormat="1" x14ac:dyDescent="0.3"/>
    <row r="1322" s="10" customFormat="1" x14ac:dyDescent="0.3"/>
    <row r="1323" s="10" customFormat="1" x14ac:dyDescent="0.3"/>
    <row r="1324" s="10" customFormat="1" x14ac:dyDescent="0.3"/>
    <row r="1325" s="10" customFormat="1" x14ac:dyDescent="0.3"/>
    <row r="1326" s="10" customFormat="1" x14ac:dyDescent="0.3"/>
    <row r="1327" s="10" customFormat="1" x14ac:dyDescent="0.3"/>
    <row r="1328" s="10" customFormat="1" x14ac:dyDescent="0.3"/>
    <row r="1329" s="10" customFormat="1" x14ac:dyDescent="0.3"/>
    <row r="1330" s="10" customFormat="1" x14ac:dyDescent="0.3"/>
    <row r="1331" s="10" customFormat="1" x14ac:dyDescent="0.3"/>
    <row r="1332" s="10" customFormat="1" x14ac:dyDescent="0.3"/>
    <row r="1333" s="10" customFormat="1" x14ac:dyDescent="0.3"/>
    <row r="1334" s="10" customFormat="1" x14ac:dyDescent="0.3"/>
    <row r="1335" s="10" customFormat="1" x14ac:dyDescent="0.3"/>
    <row r="1336" s="10" customFormat="1" x14ac:dyDescent="0.3"/>
    <row r="1337" s="10" customFormat="1" x14ac:dyDescent="0.3"/>
    <row r="1338" s="10" customFormat="1" x14ac:dyDescent="0.3"/>
    <row r="1339" s="10" customFormat="1" x14ac:dyDescent="0.3"/>
    <row r="1340" s="10" customFormat="1" x14ac:dyDescent="0.3"/>
    <row r="1341" s="10" customFormat="1" x14ac:dyDescent="0.3"/>
    <row r="1342" s="10" customFormat="1" x14ac:dyDescent="0.3"/>
    <row r="1343" s="10" customFormat="1" x14ac:dyDescent="0.3"/>
    <row r="1344" s="10" customFormat="1" x14ac:dyDescent="0.3"/>
    <row r="1345" s="10" customFormat="1" x14ac:dyDescent="0.3"/>
    <row r="1346" s="10" customFormat="1" x14ac:dyDescent="0.3"/>
    <row r="1347" s="10" customFormat="1" x14ac:dyDescent="0.3"/>
    <row r="1348" s="10" customFormat="1" x14ac:dyDescent="0.3"/>
  </sheetData>
  <mergeCells count="3">
    <mergeCell ref="C3:N3"/>
    <mergeCell ref="C4:N4"/>
    <mergeCell ref="C5:N5"/>
  </mergeCells>
  <phoneticPr fontId="27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T235"/>
  <sheetViews>
    <sheetView view="pageBreakPreview" topLeftCell="A65" zoomScale="85" zoomScaleNormal="85" zoomScaleSheetLayoutView="85" workbookViewId="0">
      <selection activeCell="C61" sqref="C61:Q72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21.44140625" style="5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10" customFormat="1" ht="15.6" x14ac:dyDescent="0.3"/>
    <row r="2" spans="2:20" s="10" customFormat="1" ht="20.399999999999999" x14ac:dyDescent="0.35">
      <c r="B2" s="179" t="s">
        <v>28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90"/>
    </row>
    <row r="3" spans="2:20" s="10" customFormat="1" ht="20.399999999999999" x14ac:dyDescent="0.35">
      <c r="B3" s="185" t="s">
        <v>186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91"/>
    </row>
    <row r="4" spans="2:20" s="10" customFormat="1" ht="17.399999999999999" customHeight="1" x14ac:dyDescent="0.3">
      <c r="H4" s="187"/>
      <c r="I4" s="187"/>
    </row>
    <row r="5" spans="2:20" s="10" customFormat="1" ht="21" thickBot="1" x14ac:dyDescent="0.4">
      <c r="B5" s="186" t="s">
        <v>29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</row>
    <row r="6" spans="2:20" s="10" customFormat="1" ht="16.8" thickTop="1" thickBot="1" x14ac:dyDescent="0.35"/>
    <row r="7" spans="2:20" s="10" customFormat="1" ht="31.2" customHeight="1" thickTop="1" thickBot="1" x14ac:dyDescent="0.35">
      <c r="B7" s="117" t="s">
        <v>30</v>
      </c>
      <c r="C7" s="135">
        <v>0.5</v>
      </c>
      <c r="D7" s="136">
        <v>0.75</v>
      </c>
      <c r="E7" s="137">
        <v>1</v>
      </c>
      <c r="F7" s="136">
        <v>1.5</v>
      </c>
      <c r="G7" s="137">
        <v>2</v>
      </c>
      <c r="H7" s="138">
        <v>3</v>
      </c>
      <c r="I7" s="137">
        <v>4</v>
      </c>
      <c r="J7" s="137">
        <v>6</v>
      </c>
      <c r="K7" s="137">
        <v>8</v>
      </c>
      <c r="L7" s="138">
        <v>10</v>
      </c>
      <c r="M7" s="138">
        <v>12</v>
      </c>
      <c r="N7" s="138">
        <v>16</v>
      </c>
      <c r="O7" s="137">
        <v>20</v>
      </c>
      <c r="P7" s="139" t="s">
        <v>31</v>
      </c>
      <c r="T7" s="14"/>
    </row>
    <row r="8" spans="2:20" s="10" customFormat="1" ht="18.600000000000001" thickTop="1" thickBot="1" x14ac:dyDescent="0.35">
      <c r="B8" s="99" t="s">
        <v>183</v>
      </c>
      <c r="C8" s="140">
        <v>37</v>
      </c>
      <c r="D8" s="140">
        <v>16</v>
      </c>
      <c r="E8" s="140">
        <v>3</v>
      </c>
      <c r="F8" s="140">
        <v>5</v>
      </c>
      <c r="G8" s="140">
        <v>17</v>
      </c>
      <c r="H8" s="140">
        <v>24</v>
      </c>
      <c r="I8" s="140">
        <v>15</v>
      </c>
      <c r="J8" s="140">
        <v>14</v>
      </c>
      <c r="K8" s="140" t="s">
        <v>107</v>
      </c>
      <c r="L8" s="140" t="s">
        <v>107</v>
      </c>
      <c r="M8" s="140" t="s">
        <v>107</v>
      </c>
      <c r="N8" s="140" t="s">
        <v>107</v>
      </c>
      <c r="O8" s="140" t="s">
        <v>107</v>
      </c>
      <c r="P8" s="141">
        <f>SUM(C8:O8)</f>
        <v>131</v>
      </c>
    </row>
    <row r="9" spans="2:20" s="10" customFormat="1" ht="18.600000000000001" thickTop="1" thickBot="1" x14ac:dyDescent="0.35">
      <c r="B9" s="99" t="s">
        <v>184</v>
      </c>
      <c r="C9" s="140">
        <v>35</v>
      </c>
      <c r="D9" s="140">
        <v>18</v>
      </c>
      <c r="E9" s="140">
        <v>1</v>
      </c>
      <c r="F9" s="140" t="s">
        <v>107</v>
      </c>
      <c r="G9" s="140">
        <v>25</v>
      </c>
      <c r="H9" s="140">
        <v>12</v>
      </c>
      <c r="I9" s="140">
        <v>15</v>
      </c>
      <c r="J9" s="140">
        <v>9</v>
      </c>
      <c r="K9" s="140" t="s">
        <v>107</v>
      </c>
      <c r="L9" s="140" t="s">
        <v>107</v>
      </c>
      <c r="M9" s="140" t="s">
        <v>107</v>
      </c>
      <c r="N9" s="140" t="s">
        <v>107</v>
      </c>
      <c r="O9" s="140" t="s">
        <v>107</v>
      </c>
      <c r="P9" s="141">
        <f t="shared" ref="P9:P10" si="0">SUM(C9:O9)</f>
        <v>115</v>
      </c>
    </row>
    <row r="10" spans="2:20" s="10" customFormat="1" ht="18.600000000000001" thickTop="1" thickBot="1" x14ac:dyDescent="0.35">
      <c r="B10" s="99" t="s">
        <v>185</v>
      </c>
      <c r="C10" s="140">
        <v>46</v>
      </c>
      <c r="D10" s="140">
        <v>15</v>
      </c>
      <c r="E10" s="140">
        <v>1</v>
      </c>
      <c r="F10" s="140">
        <v>1</v>
      </c>
      <c r="G10" s="140">
        <v>13</v>
      </c>
      <c r="H10" s="140">
        <v>14</v>
      </c>
      <c r="I10" s="140">
        <v>11</v>
      </c>
      <c r="J10" s="140">
        <v>3</v>
      </c>
      <c r="K10" s="140">
        <v>6</v>
      </c>
      <c r="L10" s="140" t="s">
        <v>107</v>
      </c>
      <c r="M10" s="140" t="s">
        <v>107</v>
      </c>
      <c r="N10" s="140" t="s">
        <v>107</v>
      </c>
      <c r="O10" s="140" t="s">
        <v>107</v>
      </c>
      <c r="P10" s="141">
        <f t="shared" si="0"/>
        <v>110</v>
      </c>
    </row>
    <row r="11" spans="2:20" s="10" customFormat="1" ht="16.2" thickTop="1" x14ac:dyDescent="0.3"/>
    <row r="12" spans="2:20" s="10" customFormat="1" ht="15.6" x14ac:dyDescent="0.3"/>
    <row r="13" spans="2:20" s="10" customFormat="1" ht="15.6" x14ac:dyDescent="0.3"/>
    <row r="14" spans="2:20" s="10" customFormat="1" ht="15.6" x14ac:dyDescent="0.3"/>
    <row r="15" spans="2:20" s="10" customFormat="1" ht="15.6" x14ac:dyDescent="0.3"/>
    <row r="16" spans="2:20" s="10" customFormat="1" ht="15.6" x14ac:dyDescent="0.3"/>
    <row r="17" s="10" customFormat="1" ht="15.6" x14ac:dyDescent="0.3"/>
    <row r="18" s="10" customFormat="1" ht="15.6" x14ac:dyDescent="0.3"/>
    <row r="19" s="10" customFormat="1" ht="15.6" x14ac:dyDescent="0.3"/>
    <row r="20" s="10" customFormat="1" ht="15.6" x14ac:dyDescent="0.3"/>
    <row r="21" s="10" customFormat="1" ht="15.6" x14ac:dyDescent="0.3"/>
    <row r="22" s="10" customFormat="1" ht="15.6" x14ac:dyDescent="0.3"/>
    <row r="23" s="10" customFormat="1" ht="15.6" x14ac:dyDescent="0.3"/>
    <row r="24" s="10" customFormat="1" ht="15.6" x14ac:dyDescent="0.3"/>
    <row r="25" s="10" customFormat="1" ht="15.6" x14ac:dyDescent="0.3"/>
    <row r="26" s="10" customFormat="1" ht="15.6" x14ac:dyDescent="0.3"/>
    <row r="27" s="10" customFormat="1" ht="15.6" x14ac:dyDescent="0.3"/>
    <row r="28" s="10" customFormat="1" ht="15.6" x14ac:dyDescent="0.3"/>
    <row r="29" s="10" customFormat="1" ht="15.6" x14ac:dyDescent="0.3"/>
    <row r="30" s="10" customFormat="1" ht="15.6" x14ac:dyDescent="0.3"/>
    <row r="31" s="10" customFormat="1" ht="15.6" x14ac:dyDescent="0.3"/>
    <row r="32" s="10" customFormat="1" ht="15.6" x14ac:dyDescent="0.3"/>
    <row r="33" spans="2:18" s="10" customFormat="1" ht="15.6" x14ac:dyDescent="0.3"/>
    <row r="34" spans="2:18" s="10" customFormat="1" ht="15.6" x14ac:dyDescent="0.3"/>
    <row r="35" spans="2:18" s="10" customFormat="1" ht="15.6" x14ac:dyDescent="0.3"/>
    <row r="36" spans="2:18" s="10" customFormat="1" ht="15.6" x14ac:dyDescent="0.3"/>
    <row r="37" spans="2:18" s="10" customFormat="1" ht="15.6" x14ac:dyDescent="0.3"/>
    <row r="38" spans="2:18" s="10" customFormat="1" ht="22.8" customHeight="1" thickBot="1" x14ac:dyDescent="0.35">
      <c r="B38" s="188" t="s">
        <v>32</v>
      </c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</row>
    <row r="39" spans="2:18" s="10" customFormat="1" ht="16.2" thickTop="1" x14ac:dyDescent="0.3"/>
    <row r="40" spans="2:18" s="10" customFormat="1" ht="15" customHeight="1" thickBot="1" x14ac:dyDescent="0.35"/>
    <row r="41" spans="2:18" s="10" customFormat="1" ht="30.75" customHeight="1" thickTop="1" thickBot="1" x14ac:dyDescent="0.35">
      <c r="B41" s="130" t="s">
        <v>21</v>
      </c>
      <c r="C41" s="130" t="s">
        <v>33</v>
      </c>
      <c r="D41" s="130">
        <v>0.5</v>
      </c>
      <c r="E41" s="130">
        <v>0.75</v>
      </c>
      <c r="F41" s="131">
        <v>1</v>
      </c>
      <c r="G41" s="132">
        <v>1.5</v>
      </c>
      <c r="H41" s="131">
        <v>2</v>
      </c>
      <c r="I41" s="131">
        <v>3</v>
      </c>
      <c r="J41" s="131">
        <v>4</v>
      </c>
      <c r="K41" s="131">
        <v>6</v>
      </c>
      <c r="L41" s="131">
        <v>8</v>
      </c>
      <c r="M41" s="131">
        <v>10</v>
      </c>
      <c r="N41" s="131">
        <v>12</v>
      </c>
      <c r="O41" s="131">
        <v>16</v>
      </c>
      <c r="P41" s="131">
        <v>20</v>
      </c>
      <c r="Q41" s="131">
        <v>24</v>
      </c>
      <c r="R41" s="130" t="s">
        <v>34</v>
      </c>
    </row>
    <row r="42" spans="2:18" s="10" customFormat="1" ht="22.2" customHeight="1" thickTop="1" thickBot="1" x14ac:dyDescent="0.35">
      <c r="B42" s="183" t="s">
        <v>183</v>
      </c>
      <c r="C42" s="104" t="s">
        <v>155</v>
      </c>
      <c r="D42" s="133" t="s">
        <v>107</v>
      </c>
      <c r="E42" s="133" t="s">
        <v>107</v>
      </c>
      <c r="F42" s="133" t="s">
        <v>107</v>
      </c>
      <c r="G42" s="133" t="s">
        <v>107</v>
      </c>
      <c r="H42" s="133">
        <v>1</v>
      </c>
      <c r="I42" s="133">
        <v>1</v>
      </c>
      <c r="J42" s="133">
        <v>3</v>
      </c>
      <c r="K42" s="133">
        <v>1</v>
      </c>
      <c r="L42" s="133" t="s">
        <v>107</v>
      </c>
      <c r="M42" s="133" t="s">
        <v>107</v>
      </c>
      <c r="N42" s="133" t="s">
        <v>107</v>
      </c>
      <c r="O42" s="133" t="s">
        <v>107</v>
      </c>
      <c r="P42" s="133" t="s">
        <v>107</v>
      </c>
      <c r="Q42" s="133" t="s">
        <v>107</v>
      </c>
      <c r="R42" s="134">
        <f>SUM(D42:Q42)</f>
        <v>6</v>
      </c>
    </row>
    <row r="43" spans="2:18" s="10" customFormat="1" ht="22.2" customHeight="1" thickTop="1" thickBot="1" x14ac:dyDescent="0.35">
      <c r="B43" s="184"/>
      <c r="C43" s="104" t="s">
        <v>157</v>
      </c>
      <c r="D43" s="133" t="s">
        <v>107</v>
      </c>
      <c r="E43" s="133" t="s">
        <v>107</v>
      </c>
      <c r="F43" s="133" t="s">
        <v>107</v>
      </c>
      <c r="G43" s="133" t="s">
        <v>107</v>
      </c>
      <c r="H43" s="133" t="s">
        <v>107</v>
      </c>
      <c r="I43" s="133">
        <v>4</v>
      </c>
      <c r="J43" s="133">
        <v>3</v>
      </c>
      <c r="K43" s="133" t="s">
        <v>107</v>
      </c>
      <c r="L43" s="133" t="s">
        <v>107</v>
      </c>
      <c r="M43" s="133" t="s">
        <v>107</v>
      </c>
      <c r="N43" s="133" t="s">
        <v>107</v>
      </c>
      <c r="O43" s="133" t="s">
        <v>107</v>
      </c>
      <c r="P43" s="133" t="s">
        <v>107</v>
      </c>
      <c r="Q43" s="133" t="s">
        <v>107</v>
      </c>
      <c r="R43" s="134">
        <f t="shared" ref="R43:R72" si="1">SUM(D43:Q43)</f>
        <v>7</v>
      </c>
    </row>
    <row r="44" spans="2:18" s="10" customFormat="1" ht="22.2" customHeight="1" thickTop="1" thickBot="1" x14ac:dyDescent="0.35">
      <c r="B44" s="184"/>
      <c r="C44" s="104" t="s">
        <v>35</v>
      </c>
      <c r="D44" s="133" t="s">
        <v>107</v>
      </c>
      <c r="E44" s="133">
        <v>14</v>
      </c>
      <c r="F44" s="133">
        <v>12</v>
      </c>
      <c r="G44" s="133">
        <v>4</v>
      </c>
      <c r="H44" s="133">
        <v>2</v>
      </c>
      <c r="I44" s="133" t="s">
        <v>107</v>
      </c>
      <c r="J44" s="133" t="s">
        <v>107</v>
      </c>
      <c r="K44" s="133" t="s">
        <v>107</v>
      </c>
      <c r="L44" s="133" t="s">
        <v>107</v>
      </c>
      <c r="M44" s="133" t="s">
        <v>107</v>
      </c>
      <c r="N44" s="133" t="s">
        <v>107</v>
      </c>
      <c r="O44" s="133" t="s">
        <v>107</v>
      </c>
      <c r="P44" s="133" t="s">
        <v>107</v>
      </c>
      <c r="Q44" s="133" t="s">
        <v>107</v>
      </c>
      <c r="R44" s="134">
        <f t="shared" si="1"/>
        <v>32</v>
      </c>
    </row>
    <row r="45" spans="2:18" s="10" customFormat="1" ht="22.2" customHeight="1" thickTop="1" thickBot="1" x14ac:dyDescent="0.35">
      <c r="B45" s="184"/>
      <c r="C45" s="104" t="s">
        <v>117</v>
      </c>
      <c r="D45" s="133" t="s">
        <v>107</v>
      </c>
      <c r="E45" s="133" t="s">
        <v>107</v>
      </c>
      <c r="F45" s="133" t="s">
        <v>107</v>
      </c>
      <c r="G45" s="133" t="s">
        <v>107</v>
      </c>
      <c r="H45" s="133">
        <v>9</v>
      </c>
      <c r="I45" s="133">
        <v>14</v>
      </c>
      <c r="J45" s="133">
        <v>11</v>
      </c>
      <c r="K45" s="133">
        <v>12</v>
      </c>
      <c r="L45" s="133" t="s">
        <v>107</v>
      </c>
      <c r="M45" s="133" t="s">
        <v>107</v>
      </c>
      <c r="N45" s="133" t="s">
        <v>107</v>
      </c>
      <c r="O45" s="133" t="s">
        <v>107</v>
      </c>
      <c r="P45" s="133" t="s">
        <v>107</v>
      </c>
      <c r="Q45" s="133" t="s">
        <v>107</v>
      </c>
      <c r="R45" s="134">
        <f t="shared" si="1"/>
        <v>46</v>
      </c>
    </row>
    <row r="46" spans="2:18" s="10" customFormat="1" ht="22.2" customHeight="1" thickTop="1" thickBot="1" x14ac:dyDescent="0.35">
      <c r="B46" s="184"/>
      <c r="C46" s="104" t="s">
        <v>142</v>
      </c>
      <c r="D46" s="133" t="s">
        <v>107</v>
      </c>
      <c r="E46" s="133" t="s">
        <v>107</v>
      </c>
      <c r="F46" s="133" t="s">
        <v>107</v>
      </c>
      <c r="G46" s="133" t="s">
        <v>107</v>
      </c>
      <c r="H46" s="133" t="s">
        <v>107</v>
      </c>
      <c r="I46" s="133" t="s">
        <v>107</v>
      </c>
      <c r="J46" s="133" t="s">
        <v>107</v>
      </c>
      <c r="K46" s="133">
        <v>7</v>
      </c>
      <c r="L46" s="133" t="s">
        <v>107</v>
      </c>
      <c r="M46" s="133" t="s">
        <v>107</v>
      </c>
      <c r="N46" s="133" t="s">
        <v>107</v>
      </c>
      <c r="O46" s="133" t="s">
        <v>107</v>
      </c>
      <c r="P46" s="133" t="s">
        <v>107</v>
      </c>
      <c r="Q46" s="133" t="s">
        <v>107</v>
      </c>
      <c r="R46" s="134">
        <f t="shared" si="1"/>
        <v>7</v>
      </c>
    </row>
    <row r="47" spans="2:18" s="10" customFormat="1" ht="22.2" customHeight="1" thickTop="1" thickBot="1" x14ac:dyDescent="0.35">
      <c r="B47" s="184"/>
      <c r="C47" s="104" t="s">
        <v>156</v>
      </c>
      <c r="D47" s="133" t="s">
        <v>107</v>
      </c>
      <c r="E47" s="133" t="s">
        <v>107</v>
      </c>
      <c r="F47" s="133" t="s">
        <v>107</v>
      </c>
      <c r="G47" s="133" t="s">
        <v>107</v>
      </c>
      <c r="H47" s="133">
        <v>13</v>
      </c>
      <c r="I47" s="133">
        <v>20</v>
      </c>
      <c r="J47" s="133">
        <v>10</v>
      </c>
      <c r="K47" s="133" t="s">
        <v>107</v>
      </c>
      <c r="L47" s="133" t="s">
        <v>107</v>
      </c>
      <c r="M47" s="133" t="s">
        <v>107</v>
      </c>
      <c r="N47" s="133" t="s">
        <v>107</v>
      </c>
      <c r="O47" s="133" t="s">
        <v>107</v>
      </c>
      <c r="P47" s="133" t="s">
        <v>107</v>
      </c>
      <c r="Q47" s="133" t="s">
        <v>107</v>
      </c>
      <c r="R47" s="134">
        <f t="shared" si="1"/>
        <v>43</v>
      </c>
    </row>
    <row r="48" spans="2:18" s="10" customFormat="1" ht="22.2" customHeight="1" thickTop="1" thickBot="1" x14ac:dyDescent="0.35">
      <c r="B48" s="184"/>
      <c r="C48" s="104" t="s">
        <v>108</v>
      </c>
      <c r="D48" s="133">
        <v>17</v>
      </c>
      <c r="E48" s="133">
        <v>8</v>
      </c>
      <c r="F48" s="133">
        <v>2</v>
      </c>
      <c r="G48" s="133">
        <v>2</v>
      </c>
      <c r="H48" s="133">
        <v>2</v>
      </c>
      <c r="I48" s="133">
        <v>4</v>
      </c>
      <c r="J48" s="133">
        <v>3</v>
      </c>
      <c r="K48" s="133" t="s">
        <v>107</v>
      </c>
      <c r="L48" s="133" t="s">
        <v>107</v>
      </c>
      <c r="M48" s="133" t="s">
        <v>107</v>
      </c>
      <c r="N48" s="133" t="s">
        <v>107</v>
      </c>
      <c r="O48" s="133" t="s">
        <v>107</v>
      </c>
      <c r="P48" s="133" t="s">
        <v>107</v>
      </c>
      <c r="Q48" s="133" t="s">
        <v>107</v>
      </c>
      <c r="R48" s="134">
        <f t="shared" si="1"/>
        <v>38</v>
      </c>
    </row>
    <row r="49" spans="2:18" s="10" customFormat="1" ht="22.2" customHeight="1" thickTop="1" thickBot="1" x14ac:dyDescent="0.35">
      <c r="B49" s="184"/>
      <c r="C49" s="104" t="s">
        <v>109</v>
      </c>
      <c r="D49" s="133">
        <v>12</v>
      </c>
      <c r="E49" s="133">
        <v>11</v>
      </c>
      <c r="F49" s="133" t="s">
        <v>107</v>
      </c>
      <c r="G49" s="133">
        <v>3</v>
      </c>
      <c r="H49" s="133">
        <v>2</v>
      </c>
      <c r="I49" s="133">
        <v>2</v>
      </c>
      <c r="J49" s="133" t="s">
        <v>107</v>
      </c>
      <c r="K49" s="133" t="s">
        <v>107</v>
      </c>
      <c r="L49" s="133" t="s">
        <v>107</v>
      </c>
      <c r="M49" s="133" t="s">
        <v>107</v>
      </c>
      <c r="N49" s="133" t="s">
        <v>107</v>
      </c>
      <c r="O49" s="133" t="s">
        <v>107</v>
      </c>
      <c r="P49" s="133" t="s">
        <v>107</v>
      </c>
      <c r="Q49" s="133" t="s">
        <v>107</v>
      </c>
      <c r="R49" s="134">
        <f t="shared" si="1"/>
        <v>30</v>
      </c>
    </row>
    <row r="50" spans="2:18" s="10" customFormat="1" ht="16.8" thickTop="1" thickBot="1" x14ac:dyDescent="0.35">
      <c r="B50" s="184"/>
      <c r="C50" s="104" t="s">
        <v>118</v>
      </c>
      <c r="D50" s="133">
        <v>15</v>
      </c>
      <c r="E50" s="133">
        <v>17</v>
      </c>
      <c r="F50" s="133">
        <v>4</v>
      </c>
      <c r="G50" s="133" t="s">
        <v>107</v>
      </c>
      <c r="H50" s="133" t="s">
        <v>107</v>
      </c>
      <c r="I50" s="133" t="s">
        <v>107</v>
      </c>
      <c r="J50" s="133" t="s">
        <v>107</v>
      </c>
      <c r="K50" s="133" t="s">
        <v>107</v>
      </c>
      <c r="L50" s="133" t="s">
        <v>107</v>
      </c>
      <c r="M50" s="133" t="s">
        <v>107</v>
      </c>
      <c r="N50" s="133" t="s">
        <v>107</v>
      </c>
      <c r="O50" s="133" t="s">
        <v>107</v>
      </c>
      <c r="P50" s="133" t="s">
        <v>107</v>
      </c>
      <c r="Q50" s="133" t="s">
        <v>107</v>
      </c>
      <c r="R50" s="134">
        <f t="shared" si="1"/>
        <v>36</v>
      </c>
    </row>
    <row r="51" spans="2:18" s="10" customFormat="1" ht="27.6" customHeight="1" thickTop="1" thickBot="1" x14ac:dyDescent="0.35">
      <c r="B51" s="181" t="s">
        <v>184</v>
      </c>
      <c r="C51" s="104" t="s">
        <v>155</v>
      </c>
      <c r="D51" s="133" t="s">
        <v>107</v>
      </c>
      <c r="E51" s="133" t="s">
        <v>107</v>
      </c>
      <c r="F51" s="133" t="s">
        <v>107</v>
      </c>
      <c r="G51" s="133" t="s">
        <v>107</v>
      </c>
      <c r="H51" s="133" t="s">
        <v>107</v>
      </c>
      <c r="I51" s="133">
        <v>2</v>
      </c>
      <c r="J51" s="133" t="s">
        <v>107</v>
      </c>
      <c r="K51" s="133">
        <v>1</v>
      </c>
      <c r="L51" s="133" t="s">
        <v>107</v>
      </c>
      <c r="M51" s="133" t="s">
        <v>107</v>
      </c>
      <c r="N51" s="133" t="s">
        <v>107</v>
      </c>
      <c r="O51" s="133">
        <v>1</v>
      </c>
      <c r="P51" s="133" t="s">
        <v>107</v>
      </c>
      <c r="Q51" s="133" t="s">
        <v>107</v>
      </c>
      <c r="R51" s="134">
        <f t="shared" si="1"/>
        <v>4</v>
      </c>
    </row>
    <row r="52" spans="2:18" s="10" customFormat="1" ht="16.8" customHeight="1" thickTop="1" thickBot="1" x14ac:dyDescent="0.35">
      <c r="B52" s="182"/>
      <c r="C52" s="104" t="s">
        <v>157</v>
      </c>
      <c r="D52" s="133" t="s">
        <v>107</v>
      </c>
      <c r="E52" s="133" t="s">
        <v>107</v>
      </c>
      <c r="F52" s="133" t="s">
        <v>107</v>
      </c>
      <c r="G52" s="133" t="s">
        <v>107</v>
      </c>
      <c r="H52" s="133" t="s">
        <v>107</v>
      </c>
      <c r="I52" s="133">
        <v>2</v>
      </c>
      <c r="J52" s="133">
        <v>2</v>
      </c>
      <c r="K52" s="133" t="s">
        <v>107</v>
      </c>
      <c r="L52" s="133">
        <v>1</v>
      </c>
      <c r="M52" s="133" t="s">
        <v>107</v>
      </c>
      <c r="N52" s="133" t="s">
        <v>107</v>
      </c>
      <c r="O52" s="133" t="s">
        <v>107</v>
      </c>
      <c r="P52" s="133" t="s">
        <v>107</v>
      </c>
      <c r="Q52" s="133" t="s">
        <v>107</v>
      </c>
      <c r="R52" s="134">
        <f t="shared" si="1"/>
        <v>5</v>
      </c>
    </row>
    <row r="53" spans="2:18" s="10" customFormat="1" ht="16.8" customHeight="1" thickTop="1" thickBot="1" x14ac:dyDescent="0.35">
      <c r="B53" s="182"/>
      <c r="C53" s="104" t="s">
        <v>35</v>
      </c>
      <c r="D53" s="133">
        <v>12</v>
      </c>
      <c r="E53" s="133">
        <v>5</v>
      </c>
      <c r="F53" s="133" t="s">
        <v>107</v>
      </c>
      <c r="G53" s="133" t="s">
        <v>107</v>
      </c>
      <c r="H53" s="133" t="s">
        <v>107</v>
      </c>
      <c r="I53" s="133">
        <v>3</v>
      </c>
      <c r="J53" s="133" t="s">
        <v>107</v>
      </c>
      <c r="K53" s="133" t="s">
        <v>107</v>
      </c>
      <c r="L53" s="133" t="s">
        <v>107</v>
      </c>
      <c r="M53" s="133" t="s">
        <v>107</v>
      </c>
      <c r="N53" s="133" t="s">
        <v>107</v>
      </c>
      <c r="O53" s="133" t="s">
        <v>107</v>
      </c>
      <c r="P53" s="133" t="s">
        <v>107</v>
      </c>
      <c r="Q53" s="133" t="s">
        <v>107</v>
      </c>
      <c r="R53" s="134">
        <f t="shared" si="1"/>
        <v>20</v>
      </c>
    </row>
    <row r="54" spans="2:18" s="10" customFormat="1" ht="16.8" customHeight="1" thickTop="1" thickBot="1" x14ac:dyDescent="0.35">
      <c r="B54" s="182"/>
      <c r="C54" s="104" t="s">
        <v>195</v>
      </c>
      <c r="D54" s="133" t="s">
        <v>107</v>
      </c>
      <c r="E54" s="133" t="s">
        <v>107</v>
      </c>
      <c r="F54" s="133" t="s">
        <v>107</v>
      </c>
      <c r="G54" s="133" t="s">
        <v>107</v>
      </c>
      <c r="H54" s="133" t="s">
        <v>107</v>
      </c>
      <c r="I54" s="133" t="s">
        <v>107</v>
      </c>
      <c r="J54" s="133" t="s">
        <v>107</v>
      </c>
      <c r="K54" s="133" t="s">
        <v>107</v>
      </c>
      <c r="L54" s="133" t="s">
        <v>107</v>
      </c>
      <c r="M54" s="133" t="s">
        <v>107</v>
      </c>
      <c r="N54" s="133" t="s">
        <v>107</v>
      </c>
      <c r="O54" s="133" t="s">
        <v>107</v>
      </c>
      <c r="P54" s="133" t="s">
        <v>107</v>
      </c>
      <c r="Q54" s="133">
        <v>3</v>
      </c>
      <c r="R54" s="134">
        <f t="shared" si="1"/>
        <v>3</v>
      </c>
    </row>
    <row r="55" spans="2:18" s="10" customFormat="1" ht="16.8" customHeight="1" thickTop="1" thickBot="1" x14ac:dyDescent="0.35">
      <c r="B55" s="182"/>
      <c r="C55" s="104" t="s">
        <v>117</v>
      </c>
      <c r="D55" s="133" t="s">
        <v>107</v>
      </c>
      <c r="E55" s="133" t="s">
        <v>107</v>
      </c>
      <c r="F55" s="133" t="s">
        <v>107</v>
      </c>
      <c r="G55" s="133" t="s">
        <v>107</v>
      </c>
      <c r="H55" s="133">
        <v>8</v>
      </c>
      <c r="I55" s="133">
        <v>12</v>
      </c>
      <c r="J55" s="133">
        <v>15</v>
      </c>
      <c r="K55" s="133" t="s">
        <v>107</v>
      </c>
      <c r="L55" s="133" t="s">
        <v>107</v>
      </c>
      <c r="M55" s="133">
        <v>10</v>
      </c>
      <c r="N55" s="133" t="s">
        <v>107</v>
      </c>
      <c r="O55" s="133">
        <v>2</v>
      </c>
      <c r="P55" s="133">
        <v>1</v>
      </c>
      <c r="Q55" s="133" t="s">
        <v>107</v>
      </c>
      <c r="R55" s="134">
        <f t="shared" si="1"/>
        <v>48</v>
      </c>
    </row>
    <row r="56" spans="2:18" s="10" customFormat="1" ht="16.8" customHeight="1" thickTop="1" thickBot="1" x14ac:dyDescent="0.35">
      <c r="B56" s="182"/>
      <c r="C56" s="104" t="s">
        <v>142</v>
      </c>
      <c r="D56" s="133" t="s">
        <v>107</v>
      </c>
      <c r="E56" s="133" t="s">
        <v>107</v>
      </c>
      <c r="F56" s="133" t="s">
        <v>107</v>
      </c>
      <c r="G56" s="133" t="s">
        <v>107</v>
      </c>
      <c r="H56" s="133" t="s">
        <v>107</v>
      </c>
      <c r="I56" s="133" t="s">
        <v>107</v>
      </c>
      <c r="J56" s="133" t="s">
        <v>107</v>
      </c>
      <c r="K56" s="133">
        <v>3</v>
      </c>
      <c r="L56" s="133" t="s">
        <v>107</v>
      </c>
      <c r="M56" s="133" t="s">
        <v>107</v>
      </c>
      <c r="N56" s="133" t="s">
        <v>107</v>
      </c>
      <c r="O56" s="133" t="s">
        <v>107</v>
      </c>
      <c r="P56" s="133">
        <v>1</v>
      </c>
      <c r="Q56" s="133" t="s">
        <v>107</v>
      </c>
      <c r="R56" s="134">
        <f t="shared" si="1"/>
        <v>4</v>
      </c>
    </row>
    <row r="57" spans="2:18" s="10" customFormat="1" ht="16.8" customHeight="1" thickTop="1" thickBot="1" x14ac:dyDescent="0.35">
      <c r="B57" s="182"/>
      <c r="C57" s="104" t="s">
        <v>156</v>
      </c>
      <c r="D57" s="133" t="s">
        <v>107</v>
      </c>
      <c r="E57" s="133" t="s">
        <v>107</v>
      </c>
      <c r="F57" s="133" t="s">
        <v>107</v>
      </c>
      <c r="G57" s="133" t="s">
        <v>107</v>
      </c>
      <c r="H57" s="133">
        <v>8</v>
      </c>
      <c r="I57" s="133">
        <v>7</v>
      </c>
      <c r="J57" s="133">
        <v>5</v>
      </c>
      <c r="K57" s="133" t="s">
        <v>107</v>
      </c>
      <c r="L57" s="133" t="s">
        <v>107</v>
      </c>
      <c r="M57" s="133" t="s">
        <v>107</v>
      </c>
      <c r="N57" s="133" t="s">
        <v>107</v>
      </c>
      <c r="O57" s="133" t="s">
        <v>107</v>
      </c>
      <c r="P57" s="133" t="s">
        <v>107</v>
      </c>
      <c r="Q57" s="133" t="s">
        <v>107</v>
      </c>
      <c r="R57" s="134">
        <f t="shared" si="1"/>
        <v>20</v>
      </c>
    </row>
    <row r="58" spans="2:18" s="10" customFormat="1" ht="16.8" customHeight="1" thickTop="1" thickBot="1" x14ac:dyDescent="0.35">
      <c r="B58" s="182"/>
      <c r="C58" s="104" t="s">
        <v>108</v>
      </c>
      <c r="D58" s="133">
        <v>12</v>
      </c>
      <c r="E58" s="133">
        <v>5</v>
      </c>
      <c r="F58" s="133" t="s">
        <v>107</v>
      </c>
      <c r="G58" s="133" t="s">
        <v>107</v>
      </c>
      <c r="H58" s="133">
        <v>2</v>
      </c>
      <c r="I58" s="133">
        <v>2</v>
      </c>
      <c r="J58" s="133" t="s">
        <v>107</v>
      </c>
      <c r="K58" s="133">
        <v>1</v>
      </c>
      <c r="L58" s="133" t="s">
        <v>107</v>
      </c>
      <c r="M58" s="133" t="s">
        <v>107</v>
      </c>
      <c r="N58" s="133" t="s">
        <v>107</v>
      </c>
      <c r="O58" s="133" t="s">
        <v>107</v>
      </c>
      <c r="P58" s="133" t="s">
        <v>107</v>
      </c>
      <c r="Q58" s="133" t="s">
        <v>107</v>
      </c>
      <c r="R58" s="134">
        <f t="shared" si="1"/>
        <v>22</v>
      </c>
    </row>
    <row r="59" spans="2:18" s="10" customFormat="1" ht="16.8" customHeight="1" thickTop="1" thickBot="1" x14ac:dyDescent="0.35">
      <c r="B59" s="182"/>
      <c r="C59" s="104" t="s">
        <v>109</v>
      </c>
      <c r="D59" s="133">
        <v>11</v>
      </c>
      <c r="E59" s="133">
        <v>7</v>
      </c>
      <c r="F59" s="133" t="s">
        <v>107</v>
      </c>
      <c r="G59" s="133" t="s">
        <v>107</v>
      </c>
      <c r="H59" s="133">
        <v>3</v>
      </c>
      <c r="I59" s="133">
        <v>2</v>
      </c>
      <c r="J59" s="133" t="s">
        <v>107</v>
      </c>
      <c r="K59" s="133" t="s">
        <v>107</v>
      </c>
      <c r="L59" s="133" t="s">
        <v>107</v>
      </c>
      <c r="M59" s="133" t="s">
        <v>107</v>
      </c>
      <c r="N59" s="133" t="s">
        <v>107</v>
      </c>
      <c r="O59" s="133" t="s">
        <v>107</v>
      </c>
      <c r="P59" s="133" t="s">
        <v>107</v>
      </c>
      <c r="Q59" s="133" t="s">
        <v>107</v>
      </c>
      <c r="R59" s="134">
        <f t="shared" si="1"/>
        <v>23</v>
      </c>
    </row>
    <row r="60" spans="2:18" s="10" customFormat="1" ht="16.8" customHeight="1" thickTop="1" thickBot="1" x14ac:dyDescent="0.35">
      <c r="B60" s="182"/>
      <c r="C60" s="104" t="s">
        <v>118</v>
      </c>
      <c r="D60" s="133">
        <v>19</v>
      </c>
      <c r="E60" s="133">
        <v>16</v>
      </c>
      <c r="F60" s="133" t="s">
        <v>107</v>
      </c>
      <c r="G60" s="133" t="s">
        <v>107</v>
      </c>
      <c r="H60" s="133" t="s">
        <v>107</v>
      </c>
      <c r="I60" s="133" t="s">
        <v>107</v>
      </c>
      <c r="J60" s="133" t="s">
        <v>107</v>
      </c>
      <c r="K60" s="133" t="s">
        <v>107</v>
      </c>
      <c r="L60" s="133" t="s">
        <v>107</v>
      </c>
      <c r="M60" s="133" t="s">
        <v>107</v>
      </c>
      <c r="N60" s="133" t="s">
        <v>107</v>
      </c>
      <c r="O60" s="133" t="s">
        <v>107</v>
      </c>
      <c r="P60" s="133" t="s">
        <v>107</v>
      </c>
      <c r="Q60" s="133" t="s">
        <v>107</v>
      </c>
      <c r="R60" s="134">
        <f t="shared" si="1"/>
        <v>35</v>
      </c>
    </row>
    <row r="61" spans="2:18" s="10" customFormat="1" ht="16.8" thickTop="1" thickBot="1" x14ac:dyDescent="0.35">
      <c r="B61" s="181" t="s">
        <v>185</v>
      </c>
      <c r="C61" s="104" t="s">
        <v>155</v>
      </c>
      <c r="D61" s="133" t="s">
        <v>107</v>
      </c>
      <c r="E61" s="133" t="s">
        <v>107</v>
      </c>
      <c r="F61" s="133" t="s">
        <v>107</v>
      </c>
      <c r="G61" s="133" t="s">
        <v>107</v>
      </c>
      <c r="H61" s="133" t="s">
        <v>107</v>
      </c>
      <c r="I61" s="133">
        <v>3</v>
      </c>
      <c r="J61" s="133">
        <v>1</v>
      </c>
      <c r="K61" s="133" t="s">
        <v>107</v>
      </c>
      <c r="L61" s="133">
        <v>1</v>
      </c>
      <c r="M61" s="133" t="s">
        <v>107</v>
      </c>
      <c r="N61" s="133" t="s">
        <v>107</v>
      </c>
      <c r="O61" s="133" t="s">
        <v>107</v>
      </c>
      <c r="P61" s="133" t="s">
        <v>107</v>
      </c>
      <c r="Q61" s="133" t="s">
        <v>107</v>
      </c>
      <c r="R61" s="134">
        <f t="shared" si="1"/>
        <v>5</v>
      </c>
    </row>
    <row r="62" spans="2:18" s="10" customFormat="1" ht="16.8" customHeight="1" thickTop="1" thickBot="1" x14ac:dyDescent="0.35">
      <c r="B62" s="182"/>
      <c r="C62" s="104" t="s">
        <v>204</v>
      </c>
      <c r="D62" s="133" t="s">
        <v>107</v>
      </c>
      <c r="E62" s="133" t="s">
        <v>107</v>
      </c>
      <c r="F62" s="133" t="s">
        <v>107</v>
      </c>
      <c r="G62" s="133" t="s">
        <v>107</v>
      </c>
      <c r="H62" s="133">
        <v>1</v>
      </c>
      <c r="I62" s="133" t="s">
        <v>107</v>
      </c>
      <c r="J62" s="133" t="s">
        <v>107</v>
      </c>
      <c r="K62" s="133" t="s">
        <v>107</v>
      </c>
      <c r="L62" s="133" t="s">
        <v>107</v>
      </c>
      <c r="M62" s="133" t="s">
        <v>107</v>
      </c>
      <c r="N62" s="133" t="s">
        <v>107</v>
      </c>
      <c r="O62" s="133" t="s">
        <v>107</v>
      </c>
      <c r="P62" s="133" t="s">
        <v>107</v>
      </c>
      <c r="Q62" s="133" t="s">
        <v>107</v>
      </c>
      <c r="R62" s="134">
        <f t="shared" si="1"/>
        <v>1</v>
      </c>
    </row>
    <row r="63" spans="2:18" s="10" customFormat="1" ht="16.8" customHeight="1" thickTop="1" thickBot="1" x14ac:dyDescent="0.35">
      <c r="B63" s="182"/>
      <c r="C63" s="104" t="s">
        <v>157</v>
      </c>
      <c r="D63" s="133" t="s">
        <v>107</v>
      </c>
      <c r="E63" s="133" t="s">
        <v>107</v>
      </c>
      <c r="F63" s="133" t="s">
        <v>107</v>
      </c>
      <c r="G63" s="133" t="s">
        <v>107</v>
      </c>
      <c r="H63" s="133" t="s">
        <v>107</v>
      </c>
      <c r="I63" s="133">
        <v>2</v>
      </c>
      <c r="J63" s="133">
        <v>1</v>
      </c>
      <c r="K63" s="133">
        <v>1</v>
      </c>
      <c r="L63" s="133">
        <v>2</v>
      </c>
      <c r="M63" s="133" t="s">
        <v>107</v>
      </c>
      <c r="N63" s="133" t="s">
        <v>107</v>
      </c>
      <c r="O63" s="133" t="s">
        <v>107</v>
      </c>
      <c r="P63" s="133" t="s">
        <v>107</v>
      </c>
      <c r="Q63" s="133" t="s">
        <v>107</v>
      </c>
      <c r="R63" s="134">
        <f t="shared" si="1"/>
        <v>6</v>
      </c>
    </row>
    <row r="64" spans="2:18" s="10" customFormat="1" ht="16.8" customHeight="1" thickTop="1" thickBot="1" x14ac:dyDescent="0.35">
      <c r="B64" s="182"/>
      <c r="C64" s="104" t="s">
        <v>205</v>
      </c>
      <c r="D64" s="133">
        <v>10</v>
      </c>
      <c r="E64" s="133">
        <v>6</v>
      </c>
      <c r="F64" s="133" t="s">
        <v>107</v>
      </c>
      <c r="G64" s="133" t="s">
        <v>107</v>
      </c>
      <c r="H64" s="133">
        <v>2</v>
      </c>
      <c r="I64" s="133">
        <v>8</v>
      </c>
      <c r="J64" s="133">
        <v>3</v>
      </c>
      <c r="K64" s="133">
        <v>1</v>
      </c>
      <c r="L64" s="133" t="s">
        <v>107</v>
      </c>
      <c r="M64" s="133" t="s">
        <v>107</v>
      </c>
      <c r="N64" s="133" t="s">
        <v>107</v>
      </c>
      <c r="O64" s="133" t="s">
        <v>107</v>
      </c>
      <c r="P64" s="133" t="s">
        <v>107</v>
      </c>
      <c r="Q64" s="133" t="s">
        <v>107</v>
      </c>
      <c r="R64" s="134">
        <f t="shared" si="1"/>
        <v>30</v>
      </c>
    </row>
    <row r="65" spans="2:18" s="10" customFormat="1" ht="16.8" customHeight="1" thickTop="1" thickBot="1" x14ac:dyDescent="0.35">
      <c r="B65" s="182"/>
      <c r="C65" s="104" t="s">
        <v>117</v>
      </c>
      <c r="D65" s="133">
        <v>14</v>
      </c>
      <c r="E65" s="133">
        <v>6</v>
      </c>
      <c r="F65" s="133" t="s">
        <v>107</v>
      </c>
      <c r="G65" s="133" t="s">
        <v>107</v>
      </c>
      <c r="H65" s="133">
        <v>5</v>
      </c>
      <c r="I65" s="133">
        <v>12</v>
      </c>
      <c r="J65" s="133">
        <v>10</v>
      </c>
      <c r="K65" s="133">
        <v>2</v>
      </c>
      <c r="L65" s="133">
        <v>4</v>
      </c>
      <c r="M65" s="133" t="s">
        <v>107</v>
      </c>
      <c r="N65" s="133" t="s">
        <v>107</v>
      </c>
      <c r="O65" s="133" t="s">
        <v>107</v>
      </c>
      <c r="P65" s="133">
        <v>2</v>
      </c>
      <c r="Q65" s="133" t="s">
        <v>107</v>
      </c>
      <c r="R65" s="134">
        <f t="shared" si="1"/>
        <v>55</v>
      </c>
    </row>
    <row r="66" spans="2:18" s="10" customFormat="1" ht="16.8" customHeight="1" thickTop="1" thickBot="1" x14ac:dyDescent="0.35">
      <c r="B66" s="182"/>
      <c r="C66" s="104" t="s">
        <v>206</v>
      </c>
      <c r="D66" s="133" t="s">
        <v>107</v>
      </c>
      <c r="E66" s="133" t="s">
        <v>107</v>
      </c>
      <c r="F66" s="133" t="s">
        <v>107</v>
      </c>
      <c r="G66" s="133" t="s">
        <v>107</v>
      </c>
      <c r="H66" s="133" t="s">
        <v>107</v>
      </c>
      <c r="I66" s="133">
        <v>2</v>
      </c>
      <c r="J66" s="133" t="s">
        <v>107</v>
      </c>
      <c r="K66" s="133" t="s">
        <v>107</v>
      </c>
      <c r="L66" s="133" t="s">
        <v>107</v>
      </c>
      <c r="M66" s="133" t="s">
        <v>107</v>
      </c>
      <c r="N66" s="133" t="s">
        <v>107</v>
      </c>
      <c r="O66" s="133" t="s">
        <v>107</v>
      </c>
      <c r="P66" s="133" t="s">
        <v>107</v>
      </c>
      <c r="Q66" s="133" t="s">
        <v>107</v>
      </c>
      <c r="R66" s="134">
        <f t="shared" si="1"/>
        <v>2</v>
      </c>
    </row>
    <row r="67" spans="2:18" s="10" customFormat="1" ht="16.8" customHeight="1" thickTop="1" thickBot="1" x14ac:dyDescent="0.35">
      <c r="B67" s="182"/>
      <c r="C67" s="104" t="s">
        <v>207</v>
      </c>
      <c r="D67" s="133">
        <v>6</v>
      </c>
      <c r="E67" s="133">
        <v>4</v>
      </c>
      <c r="F67" s="133" t="s">
        <v>107</v>
      </c>
      <c r="G67" s="133" t="s">
        <v>107</v>
      </c>
      <c r="H67" s="133" t="s">
        <v>107</v>
      </c>
      <c r="I67" s="133" t="s">
        <v>107</v>
      </c>
      <c r="J67" s="133" t="s">
        <v>107</v>
      </c>
      <c r="K67" s="133" t="s">
        <v>107</v>
      </c>
      <c r="L67" s="133" t="s">
        <v>107</v>
      </c>
      <c r="M67" s="133" t="s">
        <v>107</v>
      </c>
      <c r="N67" s="133" t="s">
        <v>107</v>
      </c>
      <c r="O67" s="133" t="s">
        <v>107</v>
      </c>
      <c r="P67" s="133" t="s">
        <v>107</v>
      </c>
      <c r="Q67" s="133" t="s">
        <v>107</v>
      </c>
      <c r="R67" s="134">
        <f t="shared" si="1"/>
        <v>10</v>
      </c>
    </row>
    <row r="68" spans="2:18" s="10" customFormat="1" ht="16.8" customHeight="1" thickTop="1" thickBot="1" x14ac:dyDescent="0.35">
      <c r="B68" s="182"/>
      <c r="C68" s="104" t="s">
        <v>142</v>
      </c>
      <c r="D68" s="133" t="s">
        <v>107</v>
      </c>
      <c r="E68" s="133" t="s">
        <v>107</v>
      </c>
      <c r="F68" s="133" t="s">
        <v>107</v>
      </c>
      <c r="G68" s="133" t="s">
        <v>107</v>
      </c>
      <c r="H68" s="133" t="s">
        <v>107</v>
      </c>
      <c r="I68" s="133" t="s">
        <v>107</v>
      </c>
      <c r="J68" s="133" t="s">
        <v>107</v>
      </c>
      <c r="K68" s="133">
        <v>2</v>
      </c>
      <c r="L68" s="133">
        <v>3</v>
      </c>
      <c r="M68" s="133" t="s">
        <v>107</v>
      </c>
      <c r="N68" s="133" t="s">
        <v>107</v>
      </c>
      <c r="O68" s="133" t="s">
        <v>107</v>
      </c>
      <c r="P68" s="133" t="s">
        <v>107</v>
      </c>
      <c r="Q68" s="133" t="s">
        <v>107</v>
      </c>
      <c r="R68" s="134">
        <f t="shared" si="1"/>
        <v>5</v>
      </c>
    </row>
    <row r="69" spans="2:18" s="10" customFormat="1" ht="16.8" customHeight="1" thickTop="1" thickBot="1" x14ac:dyDescent="0.35">
      <c r="B69" s="182"/>
      <c r="C69" s="104" t="s">
        <v>156</v>
      </c>
      <c r="D69" s="133" t="s">
        <v>107</v>
      </c>
      <c r="E69" s="133" t="s">
        <v>107</v>
      </c>
      <c r="F69" s="133" t="s">
        <v>107</v>
      </c>
      <c r="G69" s="133" t="s">
        <v>107</v>
      </c>
      <c r="H69" s="133">
        <v>6</v>
      </c>
      <c r="I69" s="133">
        <v>7</v>
      </c>
      <c r="J69" s="133">
        <v>5</v>
      </c>
      <c r="K69" s="133" t="s">
        <v>107</v>
      </c>
      <c r="L69" s="133" t="s">
        <v>107</v>
      </c>
      <c r="M69" s="133" t="s">
        <v>107</v>
      </c>
      <c r="N69" s="133" t="s">
        <v>107</v>
      </c>
      <c r="O69" s="133" t="s">
        <v>107</v>
      </c>
      <c r="P69" s="133" t="s">
        <v>107</v>
      </c>
      <c r="Q69" s="133" t="s">
        <v>107</v>
      </c>
      <c r="R69" s="134">
        <f t="shared" si="1"/>
        <v>18</v>
      </c>
    </row>
    <row r="70" spans="2:18" s="10" customFormat="1" ht="16.8" customHeight="1" thickTop="1" thickBot="1" x14ac:dyDescent="0.35">
      <c r="B70" s="182"/>
      <c r="C70" s="104" t="s">
        <v>108</v>
      </c>
      <c r="D70" s="133">
        <v>17</v>
      </c>
      <c r="E70" s="133">
        <v>5</v>
      </c>
      <c r="F70" s="133" t="s">
        <v>107</v>
      </c>
      <c r="G70" s="133" t="s">
        <v>107</v>
      </c>
      <c r="H70" s="133">
        <v>3</v>
      </c>
      <c r="I70" s="133" t="s">
        <v>107</v>
      </c>
      <c r="J70" s="133" t="s">
        <v>107</v>
      </c>
      <c r="K70" s="133" t="s">
        <v>107</v>
      </c>
      <c r="L70" s="133" t="s">
        <v>107</v>
      </c>
      <c r="M70" s="133" t="s">
        <v>107</v>
      </c>
      <c r="N70" s="133" t="s">
        <v>107</v>
      </c>
      <c r="O70" s="133" t="s">
        <v>107</v>
      </c>
      <c r="P70" s="133" t="s">
        <v>107</v>
      </c>
      <c r="Q70" s="133" t="s">
        <v>107</v>
      </c>
      <c r="R70" s="134">
        <f t="shared" si="1"/>
        <v>25</v>
      </c>
    </row>
    <row r="71" spans="2:18" s="10" customFormat="1" ht="16.8" customHeight="1" thickTop="1" thickBot="1" x14ac:dyDescent="0.35">
      <c r="B71" s="182"/>
      <c r="C71" s="104" t="s">
        <v>109</v>
      </c>
      <c r="D71" s="133">
        <v>6</v>
      </c>
      <c r="E71" s="133">
        <v>4</v>
      </c>
      <c r="F71" s="133" t="s">
        <v>107</v>
      </c>
      <c r="G71" s="133" t="s">
        <v>107</v>
      </c>
      <c r="H71" s="133">
        <v>1</v>
      </c>
      <c r="I71" s="133">
        <v>2</v>
      </c>
      <c r="J71" s="133" t="s">
        <v>107</v>
      </c>
      <c r="K71" s="133" t="s">
        <v>107</v>
      </c>
      <c r="L71" s="133" t="s">
        <v>107</v>
      </c>
      <c r="M71" s="133" t="s">
        <v>107</v>
      </c>
      <c r="N71" s="133" t="s">
        <v>107</v>
      </c>
      <c r="O71" s="133" t="s">
        <v>107</v>
      </c>
      <c r="P71" s="133" t="s">
        <v>107</v>
      </c>
      <c r="Q71" s="133" t="s">
        <v>107</v>
      </c>
      <c r="R71" s="134">
        <f t="shared" si="1"/>
        <v>13</v>
      </c>
    </row>
    <row r="72" spans="2:18" s="10" customFormat="1" ht="16.8" customHeight="1" thickTop="1" thickBot="1" x14ac:dyDescent="0.35">
      <c r="B72" s="182"/>
      <c r="C72" s="104" t="s">
        <v>118</v>
      </c>
      <c r="D72" s="133">
        <v>20</v>
      </c>
      <c r="E72" s="133">
        <v>16</v>
      </c>
      <c r="F72" s="133" t="s">
        <v>107</v>
      </c>
      <c r="G72" s="133" t="s">
        <v>107</v>
      </c>
      <c r="H72" s="133" t="s">
        <v>107</v>
      </c>
      <c r="I72" s="133" t="s">
        <v>107</v>
      </c>
      <c r="J72" s="133" t="s">
        <v>107</v>
      </c>
      <c r="K72" s="133" t="s">
        <v>107</v>
      </c>
      <c r="L72" s="133" t="s">
        <v>107</v>
      </c>
      <c r="M72" s="133" t="s">
        <v>107</v>
      </c>
      <c r="N72" s="133" t="s">
        <v>107</v>
      </c>
      <c r="O72" s="133" t="s">
        <v>107</v>
      </c>
      <c r="P72" s="133" t="s">
        <v>107</v>
      </c>
      <c r="Q72" s="133" t="s">
        <v>107</v>
      </c>
      <c r="R72" s="134">
        <f t="shared" si="1"/>
        <v>36</v>
      </c>
    </row>
    <row r="73" spans="2:18" s="10" customFormat="1" ht="16.2" thickTop="1" x14ac:dyDescent="0.3">
      <c r="G73" s="15"/>
      <c r="M73" s="15"/>
    </row>
    <row r="74" spans="2:18" s="10" customFormat="1" ht="15.6" x14ac:dyDescent="0.3"/>
    <row r="75" spans="2:18" s="10" customFormat="1" ht="15.6" x14ac:dyDescent="0.3"/>
    <row r="76" spans="2:18" s="10" customFormat="1" ht="15.6" x14ac:dyDescent="0.3"/>
    <row r="77" spans="2:18" s="10" customFormat="1" ht="15.6" x14ac:dyDescent="0.3"/>
    <row r="78" spans="2:18" s="10" customFormat="1" ht="15.6" x14ac:dyDescent="0.3"/>
    <row r="79" spans="2:18" s="10" customFormat="1" ht="15.6" x14ac:dyDescent="0.3"/>
    <row r="80" spans="2:18" s="10" customFormat="1" ht="15.6" x14ac:dyDescent="0.3"/>
    <row r="81" s="10" customFormat="1" ht="15.6" x14ac:dyDescent="0.3"/>
    <row r="82" s="10" customFormat="1" ht="15.6" x14ac:dyDescent="0.3"/>
    <row r="83" s="10" customFormat="1" ht="15.6" x14ac:dyDescent="0.3"/>
    <row r="84" s="10" customFormat="1" ht="15.6" x14ac:dyDescent="0.3"/>
    <row r="85" s="10" customFormat="1" ht="15.6" x14ac:dyDescent="0.3"/>
    <row r="86" s="10" customFormat="1" ht="15.6" x14ac:dyDescent="0.3"/>
    <row r="87" s="10" customFormat="1" ht="15.6" x14ac:dyDescent="0.3"/>
    <row r="88" s="10" customFormat="1" ht="15.6" x14ac:dyDescent="0.3"/>
    <row r="89" s="10" customFormat="1" ht="15.6" x14ac:dyDescent="0.3"/>
    <row r="90" s="10" customFormat="1" ht="15.6" x14ac:dyDescent="0.3"/>
    <row r="91" s="10" customFormat="1" ht="15.6" x14ac:dyDescent="0.3"/>
    <row r="92" s="10" customFormat="1" ht="15.6" x14ac:dyDescent="0.3"/>
    <row r="93" s="10" customFormat="1" ht="15.6" x14ac:dyDescent="0.3"/>
    <row r="94" s="10" customFormat="1" ht="15.6" x14ac:dyDescent="0.3"/>
    <row r="95" s="10" customFormat="1" ht="15.6" x14ac:dyDescent="0.3"/>
    <row r="96" s="10" customFormat="1" ht="15.6" x14ac:dyDescent="0.3"/>
    <row r="97" s="10" customFormat="1" ht="15.6" x14ac:dyDescent="0.3"/>
    <row r="98" s="10" customFormat="1" ht="15.6" x14ac:dyDescent="0.3"/>
    <row r="99" s="10" customFormat="1" ht="15.6" x14ac:dyDescent="0.3"/>
    <row r="100" s="10" customFormat="1" ht="15.6" x14ac:dyDescent="0.3"/>
    <row r="101" s="10" customFormat="1" ht="15.6" x14ac:dyDescent="0.3"/>
    <row r="102" s="10" customFormat="1" ht="15.6" x14ac:dyDescent="0.3"/>
    <row r="103" s="10" customFormat="1" ht="15.6" x14ac:dyDescent="0.3"/>
    <row r="104" s="10" customFormat="1" ht="15.6" x14ac:dyDescent="0.3"/>
    <row r="105" s="10" customFormat="1" ht="15.6" x14ac:dyDescent="0.3"/>
    <row r="106" s="10" customFormat="1" ht="15.6" x14ac:dyDescent="0.3"/>
    <row r="107" s="10" customFormat="1" ht="15.6" x14ac:dyDescent="0.3"/>
    <row r="108" s="10" customFormat="1" ht="15.6" x14ac:dyDescent="0.3"/>
    <row r="109" s="10" customFormat="1" ht="15.6" x14ac:dyDescent="0.3"/>
    <row r="110" s="10" customFormat="1" ht="15.6" x14ac:dyDescent="0.3"/>
    <row r="111" s="10" customFormat="1" ht="15.6" x14ac:dyDescent="0.3"/>
    <row r="112" s="10" customFormat="1" ht="15.6" x14ac:dyDescent="0.3"/>
    <row r="113" s="10" customFormat="1" ht="15.6" x14ac:dyDescent="0.3"/>
    <row r="114" s="10" customFormat="1" ht="15.6" x14ac:dyDescent="0.3"/>
    <row r="115" s="10" customFormat="1" ht="15.6" x14ac:dyDescent="0.3"/>
    <row r="116" s="10" customFormat="1" ht="15.6" x14ac:dyDescent="0.3"/>
    <row r="117" s="10" customFormat="1" ht="15.6" x14ac:dyDescent="0.3"/>
    <row r="118" s="10" customFormat="1" ht="15.6" x14ac:dyDescent="0.3"/>
    <row r="119" s="10" customFormat="1" ht="15.6" x14ac:dyDescent="0.3"/>
    <row r="120" s="10" customFormat="1" ht="15.6" x14ac:dyDescent="0.3"/>
    <row r="121" s="10" customFormat="1" ht="15.6" x14ac:dyDescent="0.3"/>
    <row r="122" s="10" customFormat="1" ht="15.6" x14ac:dyDescent="0.3"/>
    <row r="123" s="10" customFormat="1" ht="15.6" x14ac:dyDescent="0.3"/>
    <row r="124" s="10" customFormat="1" ht="15.6" x14ac:dyDescent="0.3"/>
    <row r="125" s="10" customFormat="1" ht="15.6" x14ac:dyDescent="0.3"/>
    <row r="126" s="10" customFormat="1" ht="15.6" x14ac:dyDescent="0.3"/>
    <row r="127" s="10" customFormat="1" ht="15.6" x14ac:dyDescent="0.3"/>
    <row r="128" s="10" customFormat="1" ht="15.6" x14ac:dyDescent="0.3"/>
    <row r="129" s="10" customFormat="1" ht="15.6" x14ac:dyDescent="0.3"/>
    <row r="130" s="10" customFormat="1" ht="15.6" x14ac:dyDescent="0.3"/>
    <row r="131" s="10" customFormat="1" ht="15.6" x14ac:dyDescent="0.3"/>
    <row r="132" s="10" customFormat="1" ht="15.6" x14ac:dyDescent="0.3"/>
    <row r="133" s="10" customFormat="1" ht="15.6" x14ac:dyDescent="0.3"/>
    <row r="134" s="10" customFormat="1" ht="15.6" x14ac:dyDescent="0.3"/>
    <row r="135" s="10" customFormat="1" ht="15.6" x14ac:dyDescent="0.3"/>
    <row r="136" s="10" customFormat="1" ht="15.6" x14ac:dyDescent="0.3"/>
    <row r="137" s="10" customFormat="1" ht="15.6" x14ac:dyDescent="0.3"/>
    <row r="138" s="10" customFormat="1" ht="15.6" x14ac:dyDescent="0.3"/>
    <row r="139" s="10" customFormat="1" ht="15.6" x14ac:dyDescent="0.3"/>
    <row r="140" s="10" customFormat="1" ht="15.6" x14ac:dyDescent="0.3"/>
    <row r="141" s="10" customFormat="1" ht="15.6" x14ac:dyDescent="0.3"/>
    <row r="142" s="10" customFormat="1" ht="15.6" x14ac:dyDescent="0.3"/>
    <row r="143" s="10" customFormat="1" ht="15.6" x14ac:dyDescent="0.3"/>
    <row r="144" s="10" customFormat="1" ht="15.6" x14ac:dyDescent="0.3"/>
    <row r="145" s="10" customFormat="1" ht="15.6" x14ac:dyDescent="0.3"/>
    <row r="146" s="10" customFormat="1" ht="15.6" x14ac:dyDescent="0.3"/>
    <row r="147" s="10" customFormat="1" ht="15.6" x14ac:dyDescent="0.3"/>
    <row r="148" s="10" customFormat="1" ht="15.6" x14ac:dyDescent="0.3"/>
    <row r="149" s="10" customFormat="1" ht="15.6" x14ac:dyDescent="0.3"/>
    <row r="150" s="10" customFormat="1" ht="15.6" x14ac:dyDescent="0.3"/>
    <row r="151" s="10" customFormat="1" ht="15.6" x14ac:dyDescent="0.3"/>
    <row r="152" s="10" customFormat="1" ht="15.6" x14ac:dyDescent="0.3"/>
    <row r="153" s="10" customFormat="1" ht="15.6" x14ac:dyDescent="0.3"/>
    <row r="154" s="10" customFormat="1" ht="15.6" x14ac:dyDescent="0.3"/>
    <row r="155" s="10" customFormat="1" ht="15.6" x14ac:dyDescent="0.3"/>
    <row r="156" s="10" customFormat="1" ht="15.6" x14ac:dyDescent="0.3"/>
    <row r="157" s="10" customFormat="1" ht="15.6" x14ac:dyDescent="0.3"/>
    <row r="158" s="10" customFormat="1" ht="15.6" x14ac:dyDescent="0.3"/>
    <row r="159" s="10" customFormat="1" ht="15.6" x14ac:dyDescent="0.3"/>
    <row r="160" s="10" customFormat="1" ht="15.6" x14ac:dyDescent="0.3"/>
    <row r="161" s="10" customFormat="1" ht="15.6" x14ac:dyDescent="0.3"/>
    <row r="162" s="10" customFormat="1" ht="15.6" x14ac:dyDescent="0.3"/>
    <row r="163" s="10" customFormat="1" ht="15.6" x14ac:dyDescent="0.3"/>
    <row r="164" s="10" customFormat="1" ht="15.6" x14ac:dyDescent="0.3"/>
    <row r="165" s="10" customFormat="1" ht="15.6" x14ac:dyDescent="0.3"/>
    <row r="166" s="10" customFormat="1" ht="15.6" x14ac:dyDescent="0.3"/>
    <row r="167" s="10" customFormat="1" ht="15.6" x14ac:dyDescent="0.3"/>
    <row r="168" s="10" customFormat="1" ht="15.6" x14ac:dyDescent="0.3"/>
    <row r="169" s="10" customFormat="1" ht="15.6" x14ac:dyDescent="0.3"/>
    <row r="170" s="10" customFormat="1" ht="15.6" x14ac:dyDescent="0.3"/>
    <row r="171" s="10" customFormat="1" ht="15.6" x14ac:dyDescent="0.3"/>
    <row r="172" s="10" customFormat="1" ht="15.6" x14ac:dyDescent="0.3"/>
    <row r="173" s="10" customFormat="1" ht="15.6" x14ac:dyDescent="0.3"/>
    <row r="174" s="10" customFormat="1" ht="15.6" x14ac:dyDescent="0.3"/>
    <row r="175" s="10" customFormat="1" ht="15.6" x14ac:dyDescent="0.3"/>
    <row r="176" s="10" customFormat="1" ht="15.6" x14ac:dyDescent="0.3"/>
    <row r="177" s="10" customFormat="1" ht="15.6" x14ac:dyDescent="0.3"/>
    <row r="178" s="10" customFormat="1" ht="15.6" x14ac:dyDescent="0.3"/>
    <row r="179" s="10" customFormat="1" ht="15.6" x14ac:dyDescent="0.3"/>
    <row r="180" s="10" customFormat="1" ht="15.6" x14ac:dyDescent="0.3"/>
    <row r="181" s="10" customFormat="1" ht="15.6" x14ac:dyDescent="0.3"/>
    <row r="182" s="10" customFormat="1" ht="15.6" x14ac:dyDescent="0.3"/>
    <row r="183" s="10" customFormat="1" ht="15.6" x14ac:dyDescent="0.3"/>
    <row r="184" s="10" customFormat="1" ht="15.6" x14ac:dyDescent="0.3"/>
    <row r="185" s="10" customFormat="1" ht="15.6" x14ac:dyDescent="0.3"/>
    <row r="186" s="10" customFormat="1" ht="15.6" x14ac:dyDescent="0.3"/>
    <row r="187" s="10" customFormat="1" ht="15.6" x14ac:dyDescent="0.3"/>
    <row r="188" s="10" customFormat="1" ht="15.6" x14ac:dyDescent="0.3"/>
    <row r="189" s="10" customFormat="1" ht="15.6" x14ac:dyDescent="0.3"/>
    <row r="190" s="10" customFormat="1" ht="15.6" x14ac:dyDescent="0.3"/>
    <row r="191" s="10" customFormat="1" ht="15.6" x14ac:dyDescent="0.3"/>
    <row r="192" s="10" customFormat="1" ht="15.6" x14ac:dyDescent="0.3"/>
    <row r="193" s="10" customFormat="1" ht="15.6" x14ac:dyDescent="0.3"/>
    <row r="194" s="10" customFormat="1" ht="15.6" x14ac:dyDescent="0.3"/>
    <row r="195" s="10" customFormat="1" ht="15.6" x14ac:dyDescent="0.3"/>
    <row r="196" s="10" customFormat="1" ht="15.6" x14ac:dyDescent="0.3"/>
    <row r="197" s="10" customFormat="1" ht="15.6" x14ac:dyDescent="0.3"/>
    <row r="198" s="10" customFormat="1" ht="15.6" x14ac:dyDescent="0.3"/>
    <row r="199" s="10" customFormat="1" ht="15.6" x14ac:dyDescent="0.3"/>
    <row r="200" s="10" customFormat="1" ht="15.6" x14ac:dyDescent="0.3"/>
    <row r="201" s="10" customFormat="1" ht="15.6" x14ac:dyDescent="0.3"/>
    <row r="202" s="10" customFormat="1" ht="15.6" x14ac:dyDescent="0.3"/>
    <row r="203" s="10" customFormat="1" ht="15.6" x14ac:dyDescent="0.3"/>
    <row r="204" s="10" customFormat="1" ht="15.6" x14ac:dyDescent="0.3"/>
    <row r="205" s="10" customFormat="1" ht="15.6" x14ac:dyDescent="0.3"/>
    <row r="206" s="10" customFormat="1" ht="15.6" x14ac:dyDescent="0.3"/>
    <row r="207" s="10" customFormat="1" ht="15.6" x14ac:dyDescent="0.3"/>
    <row r="208" s="10" customFormat="1" ht="15.6" x14ac:dyDescent="0.3"/>
    <row r="209" s="10" customFormat="1" ht="15.6" x14ac:dyDescent="0.3"/>
    <row r="210" s="10" customFormat="1" ht="15.6" x14ac:dyDescent="0.3"/>
    <row r="211" s="10" customFormat="1" ht="15.6" x14ac:dyDescent="0.3"/>
    <row r="212" s="10" customFormat="1" ht="15.6" x14ac:dyDescent="0.3"/>
    <row r="213" s="10" customFormat="1" ht="15.6" x14ac:dyDescent="0.3"/>
    <row r="214" s="10" customFormat="1" ht="15.6" x14ac:dyDescent="0.3"/>
    <row r="215" s="10" customFormat="1" ht="15.6" x14ac:dyDescent="0.3"/>
    <row r="216" s="10" customFormat="1" ht="15.6" x14ac:dyDescent="0.3"/>
    <row r="217" s="10" customFormat="1" ht="15.6" x14ac:dyDescent="0.3"/>
    <row r="218" s="10" customFormat="1" ht="15.6" x14ac:dyDescent="0.3"/>
    <row r="219" s="10" customFormat="1" ht="15.6" x14ac:dyDescent="0.3"/>
    <row r="220" s="10" customFormat="1" ht="15.6" x14ac:dyDescent="0.3"/>
    <row r="221" s="10" customFormat="1" ht="15.6" x14ac:dyDescent="0.3"/>
    <row r="222" s="10" customFormat="1" ht="15.6" x14ac:dyDescent="0.3"/>
    <row r="223" s="10" customFormat="1" ht="15.6" x14ac:dyDescent="0.3"/>
    <row r="224" s="10" customFormat="1" ht="15.6" x14ac:dyDescent="0.3"/>
    <row r="225" s="10" customFormat="1" ht="15.6" x14ac:dyDescent="0.3"/>
    <row r="226" s="10" customFormat="1" ht="15.6" x14ac:dyDescent="0.3"/>
    <row r="227" s="10" customFormat="1" ht="15.6" x14ac:dyDescent="0.3"/>
    <row r="228" s="10" customFormat="1" ht="15.6" x14ac:dyDescent="0.3"/>
    <row r="229" s="10" customFormat="1" ht="15.6" x14ac:dyDescent="0.3"/>
    <row r="230" s="10" customFormat="1" ht="15.6" x14ac:dyDescent="0.3"/>
    <row r="231" s="10" customFormat="1" ht="15.6" x14ac:dyDescent="0.3"/>
    <row r="232" s="10" customFormat="1" ht="15.6" x14ac:dyDescent="0.3"/>
    <row r="233" s="10" customFormat="1" ht="15.6" x14ac:dyDescent="0.3"/>
    <row r="234" s="10" customFormat="1" ht="15.6" x14ac:dyDescent="0.3"/>
    <row r="235" s="10" customFormat="1" ht="15.6" x14ac:dyDescent="0.3"/>
  </sheetData>
  <mergeCells count="8">
    <mergeCell ref="B51:B60"/>
    <mergeCell ref="B61:B72"/>
    <mergeCell ref="B42:B50"/>
    <mergeCell ref="B2:P2"/>
    <mergeCell ref="B3:P3"/>
    <mergeCell ref="B5:P5"/>
    <mergeCell ref="H4:I4"/>
    <mergeCell ref="B38:R38"/>
  </mergeCells>
  <phoneticPr fontId="27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79"/>
  <sheetViews>
    <sheetView view="pageBreakPreview" topLeftCell="A3" zoomScale="85" zoomScaleNormal="100" zoomScaleSheetLayoutView="85" workbookViewId="0">
      <selection activeCell="C16" sqref="C16"/>
    </sheetView>
  </sheetViews>
  <sheetFormatPr baseColWidth="10" defaultColWidth="11.44140625" defaultRowHeight="14.4" x14ac:dyDescent="0.3"/>
  <cols>
    <col min="1" max="1" width="6" style="5" customWidth="1"/>
    <col min="2" max="2" width="53.6640625" style="5" customWidth="1"/>
    <col min="3" max="3" width="10.88671875" style="5" customWidth="1"/>
    <col min="4" max="4" width="10.6640625" style="5" bestFit="1" customWidth="1"/>
    <col min="5" max="5" width="9" style="5" bestFit="1" customWidth="1"/>
    <col min="6" max="6" width="12.5546875" style="5" customWidth="1"/>
    <col min="7" max="7" width="9.33203125" style="5" customWidth="1"/>
    <col min="8" max="8" width="10" style="5" customWidth="1"/>
    <col min="9" max="10" width="9.88671875" style="5" customWidth="1"/>
    <col min="11" max="11" width="12.33203125" style="5" customWidth="1"/>
    <col min="12" max="12" width="10.88671875" style="5" customWidth="1"/>
    <col min="13" max="13" width="13.109375" style="5" customWidth="1"/>
    <col min="14" max="14" width="15.33203125" style="5" customWidth="1"/>
    <col min="15" max="16384" width="11.44140625" style="5"/>
  </cols>
  <sheetData>
    <row r="1" spans="2:14" s="10" customFormat="1" ht="15.6" x14ac:dyDescent="0.3"/>
    <row r="2" spans="2:14" s="10" customFormat="1" ht="22.8" x14ac:dyDescent="0.4">
      <c r="B2" s="189" t="s">
        <v>25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</row>
    <row r="3" spans="2:14" s="10" customFormat="1" ht="20.399999999999999" x14ac:dyDescent="0.35">
      <c r="B3" s="185" t="s">
        <v>186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</row>
    <row r="4" spans="2:14" s="10" customFormat="1" ht="15.6" x14ac:dyDescent="0.3"/>
    <row r="5" spans="2:14" s="10" customFormat="1" ht="16.2" thickBot="1" x14ac:dyDescent="0.35"/>
    <row r="6" spans="2:14" s="10" customFormat="1" ht="33.75" customHeight="1" thickTop="1" thickBot="1" x14ac:dyDescent="0.35">
      <c r="B6" s="114" t="s">
        <v>119</v>
      </c>
      <c r="C6" s="114" t="s">
        <v>183</v>
      </c>
      <c r="D6" s="114" t="s">
        <v>184</v>
      </c>
      <c r="E6" s="114" t="s">
        <v>185</v>
      </c>
      <c r="F6" s="114" t="s">
        <v>2</v>
      </c>
      <c r="G6"/>
    </row>
    <row r="7" spans="2:14" s="10" customFormat="1" ht="22.2" customHeight="1" thickTop="1" thickBot="1" x14ac:dyDescent="0.35">
      <c r="B7" s="106" t="s">
        <v>169</v>
      </c>
      <c r="C7" s="106">
        <v>53</v>
      </c>
      <c r="D7" s="106">
        <v>52</v>
      </c>
      <c r="E7" s="106">
        <v>51</v>
      </c>
      <c r="F7" s="106">
        <f>AVERAGE(C7:E7)</f>
        <v>52</v>
      </c>
    </row>
    <row r="8" spans="2:14" s="10" customFormat="1" ht="22.2" customHeight="1" thickTop="1" thickBot="1" x14ac:dyDescent="0.35">
      <c r="B8" s="106" t="s">
        <v>170</v>
      </c>
      <c r="C8" s="106">
        <v>1</v>
      </c>
      <c r="D8" s="106" t="s">
        <v>107</v>
      </c>
      <c r="E8" s="106" t="s">
        <v>107</v>
      </c>
      <c r="F8" s="106">
        <f t="shared" ref="F8:F17" si="0">AVERAGE(C8:E8)</f>
        <v>1</v>
      </c>
    </row>
    <row r="9" spans="2:14" s="10" customFormat="1" ht="22.2" customHeight="1" thickTop="1" thickBot="1" x14ac:dyDescent="0.35">
      <c r="B9" s="106" t="s">
        <v>171</v>
      </c>
      <c r="C9" s="106">
        <v>17</v>
      </c>
      <c r="D9" s="106">
        <v>22</v>
      </c>
      <c r="E9" s="106">
        <v>27</v>
      </c>
      <c r="F9" s="106">
        <f t="shared" si="0"/>
        <v>22</v>
      </c>
    </row>
    <row r="10" spans="2:14" s="10" customFormat="1" ht="22.2" customHeight="1" thickTop="1" thickBot="1" x14ac:dyDescent="0.35">
      <c r="B10" s="106" t="s">
        <v>172</v>
      </c>
      <c r="C10" s="106">
        <v>7</v>
      </c>
      <c r="D10" s="106">
        <v>8</v>
      </c>
      <c r="E10" s="106">
        <v>12</v>
      </c>
      <c r="F10" s="106">
        <f t="shared" si="0"/>
        <v>9</v>
      </c>
    </row>
    <row r="11" spans="2:14" s="10" customFormat="1" ht="22.2" customHeight="1" thickTop="1" thickBot="1" x14ac:dyDescent="0.35">
      <c r="B11" s="106" t="s">
        <v>173</v>
      </c>
      <c r="C11" s="106">
        <v>4</v>
      </c>
      <c r="D11" s="106">
        <v>1</v>
      </c>
      <c r="E11" s="106">
        <v>4</v>
      </c>
      <c r="F11" s="106">
        <f t="shared" si="0"/>
        <v>3</v>
      </c>
    </row>
    <row r="12" spans="2:14" s="10" customFormat="1" ht="22.2" customHeight="1" thickTop="1" thickBot="1" x14ac:dyDescent="0.35">
      <c r="B12" s="106" t="s">
        <v>174</v>
      </c>
      <c r="C12" s="106" t="s">
        <v>107</v>
      </c>
      <c r="D12" s="106">
        <v>4</v>
      </c>
      <c r="E12" s="106">
        <v>1</v>
      </c>
      <c r="F12" s="106">
        <f t="shared" si="0"/>
        <v>2.5</v>
      </c>
    </row>
    <row r="13" spans="2:14" s="10" customFormat="1" ht="22.2" customHeight="1" thickTop="1" thickBot="1" x14ac:dyDescent="0.35">
      <c r="B13" s="106" t="s">
        <v>175</v>
      </c>
      <c r="C13" s="106">
        <v>22</v>
      </c>
      <c r="D13" s="106">
        <v>2</v>
      </c>
      <c r="E13" s="106">
        <v>3</v>
      </c>
      <c r="F13" s="106">
        <f t="shared" si="0"/>
        <v>9</v>
      </c>
    </row>
    <row r="14" spans="2:14" s="10" customFormat="1" ht="22.2" customHeight="1" thickTop="1" thickBot="1" x14ac:dyDescent="0.35">
      <c r="B14" s="106" t="s">
        <v>176</v>
      </c>
      <c r="C14" s="106">
        <v>4</v>
      </c>
      <c r="D14" s="106">
        <v>5</v>
      </c>
      <c r="E14" s="106">
        <v>21</v>
      </c>
      <c r="F14" s="106">
        <f t="shared" si="0"/>
        <v>10</v>
      </c>
    </row>
    <row r="15" spans="2:14" s="10" customFormat="1" ht="22.2" customHeight="1" thickTop="1" thickBot="1" x14ac:dyDescent="0.35">
      <c r="B15" s="106" t="s">
        <v>177</v>
      </c>
      <c r="C15" s="106" t="s">
        <v>107</v>
      </c>
      <c r="D15" s="106">
        <v>41</v>
      </c>
      <c r="E15" s="106">
        <v>38</v>
      </c>
      <c r="F15" s="106">
        <f t="shared" si="0"/>
        <v>39.5</v>
      </c>
    </row>
    <row r="16" spans="2:14" s="10" customFormat="1" ht="22.2" customHeight="1" thickTop="1" thickBot="1" x14ac:dyDescent="0.35">
      <c r="B16" s="106" t="s">
        <v>178</v>
      </c>
      <c r="C16" s="106">
        <v>1</v>
      </c>
      <c r="D16" s="106">
        <v>20</v>
      </c>
      <c r="E16" s="106">
        <v>27</v>
      </c>
      <c r="F16" s="106">
        <f t="shared" si="0"/>
        <v>16</v>
      </c>
    </row>
    <row r="17" spans="2:6" s="10" customFormat="1" ht="31.2" customHeight="1" thickTop="1" thickBot="1" x14ac:dyDescent="0.35">
      <c r="B17" s="106" t="s">
        <v>179</v>
      </c>
      <c r="C17" s="106">
        <v>4</v>
      </c>
      <c r="D17" s="106">
        <v>15</v>
      </c>
      <c r="E17" s="106">
        <v>3</v>
      </c>
      <c r="F17" s="106">
        <f t="shared" si="0"/>
        <v>7.333333333333333</v>
      </c>
    </row>
    <row r="18" spans="2:6" s="10" customFormat="1" ht="16.2" thickTop="1" x14ac:dyDescent="0.3">
      <c r="C18" s="10" t="s">
        <v>26</v>
      </c>
    </row>
    <row r="19" spans="2:6" s="10" customFormat="1" ht="15.6" x14ac:dyDescent="0.3"/>
    <row r="20" spans="2:6" s="10" customFormat="1" ht="15.6" x14ac:dyDescent="0.3"/>
    <row r="21" spans="2:6" s="10" customFormat="1" ht="15.6" x14ac:dyDescent="0.3"/>
    <row r="22" spans="2:6" s="10" customFormat="1" ht="15.6" x14ac:dyDescent="0.3"/>
    <row r="23" spans="2:6" s="10" customFormat="1" ht="15.6" x14ac:dyDescent="0.3"/>
    <row r="24" spans="2:6" s="10" customFormat="1" ht="15.6" x14ac:dyDescent="0.3"/>
    <row r="25" spans="2:6" s="10" customFormat="1" ht="15.6" x14ac:dyDescent="0.3"/>
    <row r="26" spans="2:6" s="10" customFormat="1" ht="15.6" x14ac:dyDescent="0.3"/>
    <row r="27" spans="2:6" s="10" customFormat="1" ht="15.6" x14ac:dyDescent="0.3"/>
    <row r="28" spans="2:6" s="10" customFormat="1" ht="15.6" x14ac:dyDescent="0.3"/>
    <row r="29" spans="2:6" s="10" customFormat="1" ht="15.6" x14ac:dyDescent="0.3"/>
    <row r="30" spans="2:6" s="10" customFormat="1" ht="15.6" x14ac:dyDescent="0.3"/>
    <row r="31" spans="2:6" s="10" customFormat="1" ht="15.6" x14ac:dyDescent="0.3"/>
    <row r="32" spans="2:6" s="10" customFormat="1" ht="15.6" x14ac:dyDescent="0.3"/>
    <row r="33" s="10" customFormat="1" ht="15.6" x14ac:dyDescent="0.3"/>
    <row r="34" s="10" customFormat="1" ht="15.6" x14ac:dyDescent="0.3"/>
    <row r="35" s="10" customFormat="1" ht="15.6" x14ac:dyDescent="0.3"/>
    <row r="36" s="10" customFormat="1" ht="15.6" x14ac:dyDescent="0.3"/>
    <row r="37" s="10" customFormat="1" ht="15.6" x14ac:dyDescent="0.3"/>
    <row r="38" s="10" customFormat="1" ht="15.6" x14ac:dyDescent="0.3"/>
    <row r="39" s="10" customFormat="1" ht="15.6" x14ac:dyDescent="0.3"/>
    <row r="40" s="10" customFormat="1" ht="15.6" x14ac:dyDescent="0.3"/>
    <row r="41" s="10" customFormat="1" ht="15.6" x14ac:dyDescent="0.3"/>
    <row r="42" s="10" customFormat="1" ht="15.6" x14ac:dyDescent="0.3"/>
    <row r="43" s="10" customFormat="1" ht="15.6" x14ac:dyDescent="0.3"/>
    <row r="44" s="10" customFormat="1" ht="15.6" x14ac:dyDescent="0.3"/>
    <row r="45" s="10" customFormat="1" ht="15.6" x14ac:dyDescent="0.3"/>
    <row r="46" s="10" customFormat="1" ht="15.6" x14ac:dyDescent="0.3"/>
    <row r="47" s="10" customFormat="1" ht="15.6" x14ac:dyDescent="0.3"/>
    <row r="48" s="10" customFormat="1" ht="15.6" x14ac:dyDescent="0.3"/>
    <row r="49" s="10" customFormat="1" ht="15.6" x14ac:dyDescent="0.3"/>
    <row r="50" s="10" customFormat="1" ht="15.6" x14ac:dyDescent="0.3"/>
    <row r="51" s="10" customFormat="1" ht="15.6" x14ac:dyDescent="0.3"/>
    <row r="52" s="10" customFormat="1" ht="15.6" x14ac:dyDescent="0.3"/>
    <row r="53" s="10" customFormat="1" ht="15.6" x14ac:dyDescent="0.3"/>
    <row r="54" s="10" customFormat="1" ht="15.6" x14ac:dyDescent="0.3"/>
    <row r="55" s="10" customFormat="1" ht="15.6" x14ac:dyDescent="0.3"/>
    <row r="56" s="10" customFormat="1" ht="15.6" x14ac:dyDescent="0.3"/>
    <row r="57" s="10" customFormat="1" ht="15.6" x14ac:dyDescent="0.3"/>
    <row r="58" s="10" customFormat="1" ht="15.6" x14ac:dyDescent="0.3"/>
    <row r="59" s="10" customFormat="1" ht="15.6" x14ac:dyDescent="0.3"/>
    <row r="60" s="10" customFormat="1" ht="15.6" x14ac:dyDescent="0.3"/>
    <row r="61" s="10" customFormat="1" ht="15.6" x14ac:dyDescent="0.3"/>
    <row r="62" s="10" customFormat="1" ht="15.6" x14ac:dyDescent="0.3"/>
    <row r="63" s="10" customFormat="1" ht="15.6" x14ac:dyDescent="0.3"/>
    <row r="64" s="10" customFormat="1" ht="15.6" x14ac:dyDescent="0.3"/>
    <row r="65" s="10" customFormat="1" ht="15.6" x14ac:dyDescent="0.3"/>
    <row r="66" s="10" customFormat="1" ht="15.6" x14ac:dyDescent="0.3"/>
    <row r="67" s="10" customFormat="1" ht="15.6" x14ac:dyDescent="0.3"/>
    <row r="68" s="10" customFormat="1" ht="15.6" x14ac:dyDescent="0.3"/>
    <row r="69" s="10" customFormat="1" ht="15.6" x14ac:dyDescent="0.3"/>
    <row r="70" s="10" customFormat="1" ht="15.6" x14ac:dyDescent="0.3"/>
    <row r="71" s="10" customFormat="1" ht="31.8" customHeight="1" x14ac:dyDescent="0.3"/>
    <row r="72" s="10" customFormat="1" ht="31.8" customHeight="1" x14ac:dyDescent="0.3"/>
    <row r="73" s="10" customFormat="1" ht="31.8" customHeight="1" x14ac:dyDescent="0.3"/>
    <row r="74" s="10" customFormat="1" ht="15.6" x14ac:dyDescent="0.3"/>
    <row r="75" s="10" customFormat="1" ht="15.6" x14ac:dyDescent="0.3"/>
    <row r="76" s="10" customFormat="1" ht="15.6" x14ac:dyDescent="0.3"/>
    <row r="77" s="10" customFormat="1" ht="15.6" x14ac:dyDescent="0.3"/>
    <row r="78" s="10" customFormat="1" ht="15.6" x14ac:dyDescent="0.3"/>
    <row r="79" s="10" customFormat="1" ht="15.6" x14ac:dyDescent="0.3"/>
    <row r="80" s="10" customFormat="1" ht="15.6" x14ac:dyDescent="0.3"/>
    <row r="81" s="10" customFormat="1" ht="15.6" x14ac:dyDescent="0.3"/>
    <row r="82" s="10" customFormat="1" ht="15.6" x14ac:dyDescent="0.3"/>
    <row r="83" s="10" customFormat="1" ht="15.6" x14ac:dyDescent="0.3"/>
    <row r="84" s="10" customFormat="1" ht="15.6" x14ac:dyDescent="0.3"/>
    <row r="85" s="10" customFormat="1" ht="15.6" x14ac:dyDescent="0.3"/>
    <row r="86" s="10" customFormat="1" ht="15.6" x14ac:dyDescent="0.3"/>
    <row r="87" s="10" customFormat="1" ht="15.6" x14ac:dyDescent="0.3"/>
    <row r="88" s="10" customFormat="1" ht="15.6" x14ac:dyDescent="0.3"/>
    <row r="89" s="10" customFormat="1" ht="15.6" x14ac:dyDescent="0.3"/>
    <row r="90" s="10" customFormat="1" ht="15.6" x14ac:dyDescent="0.3"/>
    <row r="91" s="10" customFormat="1" ht="15.6" x14ac:dyDescent="0.3"/>
    <row r="92" s="10" customFormat="1" ht="15.6" x14ac:dyDescent="0.3"/>
    <row r="93" s="10" customFormat="1" ht="15.6" x14ac:dyDescent="0.3"/>
    <row r="94" s="10" customFormat="1" ht="15.6" x14ac:dyDescent="0.3"/>
    <row r="95" s="10" customFormat="1" ht="15.6" x14ac:dyDescent="0.3"/>
    <row r="96" s="10" customFormat="1" ht="15.6" x14ac:dyDescent="0.3"/>
    <row r="97" spans="12:12" s="10" customFormat="1" ht="15.6" x14ac:dyDescent="0.3"/>
    <row r="98" spans="12:12" s="10" customFormat="1" ht="15.6" x14ac:dyDescent="0.3"/>
    <row r="99" spans="12:12" s="10" customFormat="1" ht="15.6" x14ac:dyDescent="0.3"/>
    <row r="100" spans="12:12" s="10" customFormat="1" ht="15.6" x14ac:dyDescent="0.3"/>
    <row r="101" spans="12:12" s="10" customFormat="1" ht="15.6" x14ac:dyDescent="0.3"/>
    <row r="102" spans="12:12" s="10" customFormat="1" ht="15.6" x14ac:dyDescent="0.3"/>
    <row r="103" spans="12:12" s="10" customFormat="1" ht="15.6" x14ac:dyDescent="0.3"/>
    <row r="104" spans="12:12" s="10" customFormat="1" ht="15.6" x14ac:dyDescent="0.3"/>
    <row r="105" spans="12:12" s="10" customFormat="1" ht="15.6" x14ac:dyDescent="0.3">
      <c r="L105" s="10" t="s">
        <v>27</v>
      </c>
    </row>
    <row r="106" spans="12:12" s="10" customFormat="1" ht="15.6" x14ac:dyDescent="0.3"/>
    <row r="107" spans="12:12" s="10" customFormat="1" ht="15.6" x14ac:dyDescent="0.3"/>
    <row r="108" spans="12:12" s="10" customFormat="1" ht="15.6" x14ac:dyDescent="0.3"/>
    <row r="109" spans="12:12" s="10" customFormat="1" ht="15.6" x14ac:dyDescent="0.3"/>
    <row r="110" spans="12:12" s="10" customFormat="1" ht="15.6" x14ac:dyDescent="0.3"/>
    <row r="111" spans="12:12" s="10" customFormat="1" ht="15.6" x14ac:dyDescent="0.3"/>
    <row r="112" spans="12:12" s="10" customFormat="1" ht="15.6" x14ac:dyDescent="0.3"/>
    <row r="113" s="10" customFormat="1" ht="15.6" x14ac:dyDescent="0.3"/>
    <row r="114" s="10" customFormat="1" ht="15.6" x14ac:dyDescent="0.3"/>
    <row r="115" s="10" customFormat="1" ht="15.6" x14ac:dyDescent="0.3"/>
    <row r="116" s="10" customFormat="1" ht="15.6" x14ac:dyDescent="0.3"/>
    <row r="117" s="10" customFormat="1" ht="15.6" x14ac:dyDescent="0.3"/>
    <row r="118" s="10" customFormat="1" ht="15.6" x14ac:dyDescent="0.3"/>
    <row r="119" s="10" customFormat="1" ht="15.6" x14ac:dyDescent="0.3"/>
    <row r="120" s="10" customFormat="1" ht="15.6" x14ac:dyDescent="0.3"/>
    <row r="121" s="10" customFormat="1" ht="15.6" x14ac:dyDescent="0.3"/>
    <row r="122" s="10" customFormat="1" ht="15.6" x14ac:dyDescent="0.3"/>
    <row r="123" s="10" customFormat="1" ht="15.6" x14ac:dyDescent="0.3"/>
    <row r="124" s="10" customFormat="1" ht="15.6" x14ac:dyDescent="0.3"/>
    <row r="125" s="10" customFormat="1" ht="15.6" x14ac:dyDescent="0.3"/>
    <row r="126" s="10" customFormat="1" ht="15.6" x14ac:dyDescent="0.3"/>
    <row r="127" s="10" customFormat="1" ht="15.6" x14ac:dyDescent="0.3"/>
    <row r="128" s="10" customFormat="1" ht="15.6" x14ac:dyDescent="0.3"/>
    <row r="129" s="10" customFormat="1" ht="15.6" x14ac:dyDescent="0.3"/>
    <row r="130" s="10" customFormat="1" ht="15.6" x14ac:dyDescent="0.3"/>
    <row r="131" s="10" customFormat="1" ht="15.6" x14ac:dyDescent="0.3"/>
    <row r="132" s="10" customFormat="1" ht="15.6" x14ac:dyDescent="0.3"/>
    <row r="133" s="10" customFormat="1" ht="15.6" x14ac:dyDescent="0.3"/>
    <row r="134" s="10" customFormat="1" ht="15.6" x14ac:dyDescent="0.3"/>
    <row r="135" s="10" customFormat="1" ht="15.6" x14ac:dyDescent="0.3"/>
    <row r="136" s="10" customFormat="1" ht="15.6" x14ac:dyDescent="0.3"/>
    <row r="137" s="10" customFormat="1" ht="15.6" x14ac:dyDescent="0.3"/>
    <row r="138" s="10" customFormat="1" ht="15.6" x14ac:dyDescent="0.3"/>
    <row r="139" s="10" customFormat="1" ht="15.6" x14ac:dyDescent="0.3"/>
    <row r="140" s="10" customFormat="1" ht="15.6" x14ac:dyDescent="0.3"/>
    <row r="141" s="10" customFormat="1" ht="15.6" x14ac:dyDescent="0.3"/>
    <row r="142" s="10" customFormat="1" ht="15.6" x14ac:dyDescent="0.3"/>
    <row r="143" s="10" customFormat="1" ht="15.6" x14ac:dyDescent="0.3"/>
    <row r="144" s="10" customFormat="1" ht="15.6" x14ac:dyDescent="0.3"/>
    <row r="145" s="10" customFormat="1" ht="15.6" x14ac:dyDescent="0.3"/>
    <row r="146" s="10" customFormat="1" ht="15.6" x14ac:dyDescent="0.3"/>
    <row r="147" s="10" customFormat="1" ht="15.6" x14ac:dyDescent="0.3"/>
    <row r="148" s="10" customFormat="1" ht="15.6" x14ac:dyDescent="0.3"/>
    <row r="149" s="10" customFormat="1" ht="15.6" x14ac:dyDescent="0.3"/>
    <row r="150" s="10" customFormat="1" ht="15.6" x14ac:dyDescent="0.3"/>
    <row r="151" s="10" customFormat="1" ht="15.6" x14ac:dyDescent="0.3"/>
    <row r="152" s="10" customFormat="1" ht="15.6" x14ac:dyDescent="0.3"/>
    <row r="153" s="10" customFormat="1" ht="15.6" x14ac:dyDescent="0.3"/>
    <row r="154" s="10" customFormat="1" ht="15.6" x14ac:dyDescent="0.3"/>
    <row r="155" s="10" customFormat="1" ht="15.6" x14ac:dyDescent="0.3"/>
    <row r="156" s="10" customFormat="1" ht="15.6" x14ac:dyDescent="0.3"/>
    <row r="157" s="10" customFormat="1" ht="15.6" x14ac:dyDescent="0.3"/>
    <row r="158" s="10" customFormat="1" ht="15.6" x14ac:dyDescent="0.3"/>
    <row r="159" s="10" customFormat="1" ht="15.6" x14ac:dyDescent="0.3"/>
    <row r="160" s="10" customFormat="1" ht="15.6" x14ac:dyDescent="0.3"/>
    <row r="161" s="10" customFormat="1" ht="15.6" x14ac:dyDescent="0.3"/>
    <row r="162" s="10" customFormat="1" ht="15.6" x14ac:dyDescent="0.3"/>
    <row r="163" s="10" customFormat="1" ht="15.6" x14ac:dyDescent="0.3"/>
    <row r="164" s="10" customFormat="1" ht="15.6" x14ac:dyDescent="0.3"/>
    <row r="165" s="10" customFormat="1" ht="15.6" x14ac:dyDescent="0.3"/>
    <row r="166" s="10" customFormat="1" ht="15.6" x14ac:dyDescent="0.3"/>
    <row r="167" s="10" customFormat="1" ht="15.6" x14ac:dyDescent="0.3"/>
    <row r="168" s="10" customFormat="1" ht="15.6" x14ac:dyDescent="0.3"/>
    <row r="169" s="10" customFormat="1" ht="15.6" x14ac:dyDescent="0.3"/>
    <row r="170" s="10" customFormat="1" ht="15.6" x14ac:dyDescent="0.3"/>
    <row r="171" s="10" customFormat="1" ht="15.6" x14ac:dyDescent="0.3"/>
    <row r="172" s="10" customFormat="1" ht="15.6" x14ac:dyDescent="0.3"/>
    <row r="173" s="10" customFormat="1" ht="15.6" x14ac:dyDescent="0.3"/>
    <row r="174" s="10" customFormat="1" ht="15.6" x14ac:dyDescent="0.3"/>
    <row r="175" s="10" customFormat="1" ht="15.6" x14ac:dyDescent="0.3"/>
    <row r="176" s="10" customFormat="1" ht="15.6" x14ac:dyDescent="0.3"/>
    <row r="177" s="10" customFormat="1" ht="15.6" x14ac:dyDescent="0.3"/>
    <row r="178" s="10" customFormat="1" ht="15.6" x14ac:dyDescent="0.3"/>
    <row r="179" s="10" customFormat="1" ht="15.6" x14ac:dyDescent="0.3"/>
    <row r="180" s="10" customFormat="1" ht="15.6" x14ac:dyDescent="0.3"/>
    <row r="181" s="10" customFormat="1" ht="15.6" x14ac:dyDescent="0.3"/>
    <row r="182" s="10" customFormat="1" ht="15.6" x14ac:dyDescent="0.3"/>
    <row r="183" s="10" customFormat="1" ht="15.6" x14ac:dyDescent="0.3"/>
    <row r="184" s="10" customFormat="1" ht="15.6" x14ac:dyDescent="0.3"/>
    <row r="185" s="10" customFormat="1" ht="15.6" x14ac:dyDescent="0.3"/>
    <row r="186" s="10" customFormat="1" ht="15.6" x14ac:dyDescent="0.3"/>
    <row r="187" s="10" customFormat="1" ht="15.6" x14ac:dyDescent="0.3"/>
    <row r="188" s="10" customFormat="1" ht="15.6" x14ac:dyDescent="0.3"/>
    <row r="189" s="10" customFormat="1" ht="15.6" x14ac:dyDescent="0.3"/>
    <row r="190" s="10" customFormat="1" ht="15.6" x14ac:dyDescent="0.3"/>
    <row r="191" s="10" customFormat="1" ht="15.6" x14ac:dyDescent="0.3"/>
    <row r="192" s="10" customFormat="1" ht="15.6" x14ac:dyDescent="0.3"/>
    <row r="193" s="10" customFormat="1" ht="15.6" x14ac:dyDescent="0.3"/>
    <row r="194" s="10" customFormat="1" ht="15.6" x14ac:dyDescent="0.3"/>
    <row r="195" s="10" customFormat="1" ht="15.6" x14ac:dyDescent="0.3"/>
    <row r="196" s="10" customFormat="1" ht="15.6" x14ac:dyDescent="0.3"/>
    <row r="197" s="10" customFormat="1" ht="15.6" x14ac:dyDescent="0.3"/>
    <row r="198" s="10" customFormat="1" ht="15.6" x14ac:dyDescent="0.3"/>
    <row r="199" s="10" customFormat="1" ht="15.6" x14ac:dyDescent="0.3"/>
    <row r="200" s="10" customFormat="1" ht="15.6" x14ac:dyDescent="0.3"/>
    <row r="201" s="10" customFormat="1" ht="15.6" x14ac:dyDescent="0.3"/>
    <row r="202" s="10" customFormat="1" ht="15.6" x14ac:dyDescent="0.3"/>
    <row r="203" s="10" customFormat="1" ht="15.6" x14ac:dyDescent="0.3"/>
    <row r="204" s="10" customFormat="1" ht="15.6" x14ac:dyDescent="0.3"/>
    <row r="205" s="10" customFormat="1" ht="15.6" x14ac:dyDescent="0.3"/>
    <row r="206" s="10" customFormat="1" ht="15.6" x14ac:dyDescent="0.3"/>
    <row r="207" s="10" customFormat="1" ht="15.6" x14ac:dyDescent="0.3"/>
    <row r="208" s="10" customFormat="1" ht="15.6" x14ac:dyDescent="0.3"/>
    <row r="209" s="10" customFormat="1" ht="15.6" x14ac:dyDescent="0.3"/>
    <row r="210" s="10" customFormat="1" ht="15.6" x14ac:dyDescent="0.3"/>
    <row r="211" s="10" customFormat="1" ht="15.6" x14ac:dyDescent="0.3"/>
    <row r="212" s="10" customFormat="1" ht="15.6" x14ac:dyDescent="0.3"/>
    <row r="213" s="10" customFormat="1" ht="15.6" x14ac:dyDescent="0.3"/>
    <row r="214" s="10" customFormat="1" ht="15.6" x14ac:dyDescent="0.3"/>
    <row r="215" s="10" customFormat="1" ht="15.6" x14ac:dyDescent="0.3"/>
    <row r="216" s="10" customFormat="1" ht="15.6" x14ac:dyDescent="0.3"/>
    <row r="217" s="10" customFormat="1" ht="15.6" x14ac:dyDescent="0.3"/>
    <row r="218" s="10" customFormat="1" ht="15.6" x14ac:dyDescent="0.3"/>
    <row r="219" s="10" customFormat="1" ht="15.6" x14ac:dyDescent="0.3"/>
    <row r="220" s="10" customFormat="1" ht="15.6" x14ac:dyDescent="0.3"/>
    <row r="221" s="10" customFormat="1" ht="15.6" x14ac:dyDescent="0.3"/>
    <row r="222" s="10" customFormat="1" ht="15.6" x14ac:dyDescent="0.3"/>
    <row r="223" s="10" customFormat="1" ht="15.6" x14ac:dyDescent="0.3"/>
    <row r="224" s="10" customFormat="1" ht="15.6" x14ac:dyDescent="0.3"/>
    <row r="225" s="10" customFormat="1" ht="15.6" x14ac:dyDescent="0.3"/>
    <row r="226" s="10" customFormat="1" ht="15.6" x14ac:dyDescent="0.3"/>
    <row r="227" s="10" customFormat="1" ht="15.6" x14ac:dyDescent="0.3"/>
    <row r="228" s="10" customFormat="1" ht="15.6" x14ac:dyDescent="0.3"/>
    <row r="229" s="10" customFormat="1" ht="15.6" x14ac:dyDescent="0.3"/>
    <row r="230" s="10" customFormat="1" ht="15.6" x14ac:dyDescent="0.3"/>
    <row r="231" s="10" customFormat="1" ht="15.6" x14ac:dyDescent="0.3"/>
    <row r="232" s="10" customFormat="1" ht="15.6" x14ac:dyDescent="0.3"/>
    <row r="233" s="10" customFormat="1" ht="15.6" x14ac:dyDescent="0.3"/>
    <row r="234" s="10" customFormat="1" ht="15.6" x14ac:dyDescent="0.3"/>
    <row r="235" s="10" customFormat="1" ht="15.6" x14ac:dyDescent="0.3"/>
    <row r="236" s="10" customFormat="1" ht="15.6" x14ac:dyDescent="0.3"/>
    <row r="237" s="10" customFormat="1" ht="15.6" x14ac:dyDescent="0.3"/>
    <row r="238" s="10" customFormat="1" ht="15.6" x14ac:dyDescent="0.3"/>
    <row r="239" s="10" customFormat="1" ht="15.6" x14ac:dyDescent="0.3"/>
    <row r="240" s="10" customFormat="1" ht="15.6" x14ac:dyDescent="0.3"/>
    <row r="241" s="10" customFormat="1" ht="15.6" x14ac:dyDescent="0.3"/>
    <row r="242" s="10" customFormat="1" ht="15.6" x14ac:dyDescent="0.3"/>
    <row r="243" s="10" customFormat="1" ht="15.6" x14ac:dyDescent="0.3"/>
    <row r="244" s="10" customFormat="1" ht="15.6" x14ac:dyDescent="0.3"/>
    <row r="245" s="10" customFormat="1" ht="15.6" x14ac:dyDescent="0.3"/>
    <row r="246" s="10" customFormat="1" ht="15.6" x14ac:dyDescent="0.3"/>
    <row r="247" s="10" customFormat="1" ht="15.6" x14ac:dyDescent="0.3"/>
    <row r="248" s="10" customFormat="1" ht="15.6" x14ac:dyDescent="0.3"/>
    <row r="249" s="10" customFormat="1" ht="15.6" x14ac:dyDescent="0.3"/>
    <row r="250" s="10" customFormat="1" ht="15.6" x14ac:dyDescent="0.3"/>
    <row r="251" s="10" customFormat="1" ht="15.6" x14ac:dyDescent="0.3"/>
    <row r="252" s="10" customFormat="1" ht="15.6" x14ac:dyDescent="0.3"/>
    <row r="253" s="10" customFormat="1" ht="15.6" x14ac:dyDescent="0.3"/>
    <row r="254" s="10" customFormat="1" ht="15.6" x14ac:dyDescent="0.3"/>
    <row r="255" s="10" customFormat="1" ht="15.6" x14ac:dyDescent="0.3"/>
    <row r="256" s="10" customFormat="1" ht="15.6" x14ac:dyDescent="0.3"/>
    <row r="257" s="10" customFormat="1" ht="15.6" x14ac:dyDescent="0.3"/>
    <row r="258" s="10" customFormat="1" ht="15.6" x14ac:dyDescent="0.3"/>
    <row r="259" s="10" customFormat="1" ht="15.6" x14ac:dyDescent="0.3"/>
    <row r="260" s="10" customFormat="1" ht="15.6" x14ac:dyDescent="0.3"/>
    <row r="261" s="10" customFormat="1" ht="15.6" x14ac:dyDescent="0.3"/>
    <row r="262" s="10" customFormat="1" ht="15.6" x14ac:dyDescent="0.3"/>
    <row r="263" s="10" customFormat="1" ht="15.6" x14ac:dyDescent="0.3"/>
    <row r="264" s="10" customFormat="1" ht="15.6" x14ac:dyDescent="0.3"/>
    <row r="265" s="10" customFormat="1" ht="15.6" x14ac:dyDescent="0.3"/>
    <row r="266" s="10" customFormat="1" ht="15.6" x14ac:dyDescent="0.3"/>
    <row r="267" s="10" customFormat="1" ht="15.6" x14ac:dyDescent="0.3"/>
    <row r="268" s="10" customFormat="1" ht="15.6" x14ac:dyDescent="0.3"/>
    <row r="269" s="10" customFormat="1" ht="15.6" x14ac:dyDescent="0.3"/>
    <row r="270" s="10" customFormat="1" ht="15.6" x14ac:dyDescent="0.3"/>
    <row r="271" s="10" customFormat="1" ht="15.6" x14ac:dyDescent="0.3"/>
    <row r="272" s="10" customFormat="1" ht="15.6" x14ac:dyDescent="0.3"/>
    <row r="273" s="10" customFormat="1" ht="15.6" x14ac:dyDescent="0.3"/>
    <row r="274" s="10" customFormat="1" ht="15.6" x14ac:dyDescent="0.3"/>
    <row r="275" s="10" customFormat="1" ht="15.6" x14ac:dyDescent="0.3"/>
    <row r="276" s="10" customFormat="1" ht="15.6" x14ac:dyDescent="0.3"/>
    <row r="277" s="10" customFormat="1" ht="15.6" x14ac:dyDescent="0.3"/>
    <row r="278" s="10" customFormat="1" ht="15.6" x14ac:dyDescent="0.3"/>
    <row r="279" s="10" customFormat="1" ht="15.6" x14ac:dyDescent="0.3"/>
    <row r="280" s="10" customFormat="1" ht="15.6" x14ac:dyDescent="0.3"/>
    <row r="281" s="10" customFormat="1" ht="15.6" x14ac:dyDescent="0.3"/>
    <row r="282" s="10" customFormat="1" ht="15.6" x14ac:dyDescent="0.3"/>
    <row r="283" s="10" customFormat="1" ht="15.6" x14ac:dyDescent="0.3"/>
    <row r="284" s="10" customFormat="1" ht="15.6" x14ac:dyDescent="0.3"/>
    <row r="285" s="10" customFormat="1" ht="15.6" x14ac:dyDescent="0.3"/>
    <row r="286" s="10" customFormat="1" ht="15.6" x14ac:dyDescent="0.3"/>
    <row r="287" s="10" customFormat="1" ht="15.6" x14ac:dyDescent="0.3"/>
    <row r="288" s="10" customFormat="1" ht="15.6" x14ac:dyDescent="0.3"/>
    <row r="289" s="10" customFormat="1" ht="15.6" x14ac:dyDescent="0.3"/>
    <row r="290" s="10" customFormat="1" ht="15.6" x14ac:dyDescent="0.3"/>
    <row r="291" s="10" customFormat="1" ht="15.6" x14ac:dyDescent="0.3"/>
    <row r="292" s="10" customFormat="1" ht="15.6" x14ac:dyDescent="0.3"/>
    <row r="293" s="10" customFormat="1" ht="15.6" x14ac:dyDescent="0.3"/>
    <row r="294" s="10" customFormat="1" ht="15.6" x14ac:dyDescent="0.3"/>
    <row r="295" s="10" customFormat="1" ht="15.6" x14ac:dyDescent="0.3"/>
    <row r="296" s="10" customFormat="1" ht="15.6" x14ac:dyDescent="0.3"/>
    <row r="297" s="10" customFormat="1" ht="15.6" x14ac:dyDescent="0.3"/>
    <row r="298" s="10" customFormat="1" ht="15.6" x14ac:dyDescent="0.3"/>
    <row r="299" s="10" customFormat="1" ht="15.6" x14ac:dyDescent="0.3"/>
    <row r="300" s="10" customFormat="1" ht="15.6" x14ac:dyDescent="0.3"/>
    <row r="301" s="10" customFormat="1" ht="15.6" x14ac:dyDescent="0.3"/>
    <row r="302" s="10" customFormat="1" ht="15.6" x14ac:dyDescent="0.3"/>
    <row r="303" s="10" customFormat="1" ht="15.6" x14ac:dyDescent="0.3"/>
    <row r="304" s="10" customFormat="1" ht="15.6" x14ac:dyDescent="0.3"/>
    <row r="305" s="10" customFormat="1" ht="15.6" x14ac:dyDescent="0.3"/>
    <row r="306" s="10" customFormat="1" ht="15.6" x14ac:dyDescent="0.3"/>
    <row r="307" s="10" customFormat="1" ht="15.6" x14ac:dyDescent="0.3"/>
    <row r="308" s="10" customFormat="1" ht="15.6" x14ac:dyDescent="0.3"/>
    <row r="309" s="10" customFormat="1" ht="15.6" x14ac:dyDescent="0.3"/>
    <row r="310" s="10" customFormat="1" ht="15.6" x14ac:dyDescent="0.3"/>
    <row r="311" s="10" customFormat="1" ht="15.6" x14ac:dyDescent="0.3"/>
    <row r="312" s="10" customFormat="1" ht="15.6" x14ac:dyDescent="0.3"/>
    <row r="313" s="10" customFormat="1" ht="15.6" x14ac:dyDescent="0.3"/>
    <row r="314" s="10" customFormat="1" ht="15.6" x14ac:dyDescent="0.3"/>
    <row r="315" s="10" customFormat="1" ht="15.6" x14ac:dyDescent="0.3"/>
    <row r="316" s="10" customFormat="1" ht="15.6" x14ac:dyDescent="0.3"/>
    <row r="317" s="10" customFormat="1" ht="15.6" x14ac:dyDescent="0.3"/>
    <row r="318" s="10" customFormat="1" ht="15.6" x14ac:dyDescent="0.3"/>
    <row r="319" s="10" customFormat="1" ht="15.6" x14ac:dyDescent="0.3"/>
    <row r="320" s="10" customFormat="1" ht="15.6" x14ac:dyDescent="0.3"/>
    <row r="321" s="10" customFormat="1" ht="15.6" x14ac:dyDescent="0.3"/>
    <row r="322" s="10" customFormat="1" ht="15.6" x14ac:dyDescent="0.3"/>
    <row r="323" s="10" customFormat="1" ht="15.6" x14ac:dyDescent="0.3"/>
    <row r="324" s="10" customFormat="1" ht="15.6" x14ac:dyDescent="0.3"/>
    <row r="325" s="10" customFormat="1" ht="15.6" x14ac:dyDescent="0.3"/>
    <row r="326" s="10" customFormat="1" ht="15.6" x14ac:dyDescent="0.3"/>
    <row r="327" s="10" customFormat="1" ht="15.6" x14ac:dyDescent="0.3"/>
    <row r="328" s="10" customFormat="1" ht="15.6" x14ac:dyDescent="0.3"/>
    <row r="329" s="10" customFormat="1" ht="15.6" x14ac:dyDescent="0.3"/>
    <row r="330" s="10" customFormat="1" ht="15.6" x14ac:dyDescent="0.3"/>
    <row r="331" s="10" customFormat="1" ht="15.6" x14ac:dyDescent="0.3"/>
    <row r="332" s="10" customFormat="1" ht="15.6" x14ac:dyDescent="0.3"/>
    <row r="333" s="10" customFormat="1" ht="15.6" x14ac:dyDescent="0.3"/>
    <row r="334" s="10" customFormat="1" ht="15.6" x14ac:dyDescent="0.3"/>
    <row r="335" s="10" customFormat="1" ht="15.6" x14ac:dyDescent="0.3"/>
    <row r="336" s="10" customFormat="1" ht="15.6" x14ac:dyDescent="0.3"/>
    <row r="337" s="10" customFormat="1" ht="15.6" x14ac:dyDescent="0.3"/>
    <row r="338" s="10" customFormat="1" ht="15.6" x14ac:dyDescent="0.3"/>
    <row r="339" s="10" customFormat="1" ht="15.6" x14ac:dyDescent="0.3"/>
    <row r="340" s="10" customFormat="1" ht="15.6" x14ac:dyDescent="0.3"/>
    <row r="341" s="10" customFormat="1" ht="15.6" x14ac:dyDescent="0.3"/>
    <row r="342" s="10" customFormat="1" ht="15.6" x14ac:dyDescent="0.3"/>
    <row r="343" s="10" customFormat="1" ht="15.6" x14ac:dyDescent="0.3"/>
    <row r="344" s="10" customFormat="1" ht="15.6" x14ac:dyDescent="0.3"/>
    <row r="345" s="10" customFormat="1" ht="15.6" x14ac:dyDescent="0.3"/>
    <row r="346" s="10" customFormat="1" ht="15.6" x14ac:dyDescent="0.3"/>
    <row r="347" s="10" customFormat="1" ht="15.6" x14ac:dyDescent="0.3"/>
    <row r="348" s="10" customFormat="1" ht="15.6" x14ac:dyDescent="0.3"/>
    <row r="349" s="10" customFormat="1" ht="15.6" x14ac:dyDescent="0.3"/>
    <row r="350" s="10" customFormat="1" ht="15.6" x14ac:dyDescent="0.3"/>
    <row r="351" s="10" customFormat="1" ht="15.6" x14ac:dyDescent="0.3"/>
    <row r="352" s="10" customFormat="1" ht="15.6" x14ac:dyDescent="0.3"/>
    <row r="353" s="10" customFormat="1" ht="15.6" x14ac:dyDescent="0.3"/>
    <row r="354" s="10" customFormat="1" ht="15.6" x14ac:dyDescent="0.3"/>
    <row r="355" s="10" customFormat="1" ht="15.6" x14ac:dyDescent="0.3"/>
    <row r="356" s="10" customFormat="1" ht="15.6" x14ac:dyDescent="0.3"/>
    <row r="357" s="10" customFormat="1" ht="15.6" x14ac:dyDescent="0.3"/>
    <row r="358" s="10" customFormat="1" ht="15.6" x14ac:dyDescent="0.3"/>
    <row r="359" s="10" customFormat="1" ht="15.6" x14ac:dyDescent="0.3"/>
    <row r="360" s="10" customFormat="1" ht="15.6" x14ac:dyDescent="0.3"/>
    <row r="361" s="10" customFormat="1" ht="15.6" x14ac:dyDescent="0.3"/>
    <row r="362" s="10" customFormat="1" ht="15.6" x14ac:dyDescent="0.3"/>
    <row r="363" s="10" customFormat="1" ht="15.6" x14ac:dyDescent="0.3"/>
    <row r="364" s="10" customFormat="1" ht="15.6" x14ac:dyDescent="0.3"/>
    <row r="365" s="10" customFormat="1" ht="15.6" x14ac:dyDescent="0.3"/>
    <row r="366" s="10" customFormat="1" ht="15.6" x14ac:dyDescent="0.3"/>
    <row r="367" s="10" customFormat="1" ht="15.6" x14ac:dyDescent="0.3"/>
    <row r="368" s="10" customFormat="1" ht="15.6" x14ac:dyDescent="0.3"/>
    <row r="369" s="10" customFormat="1" ht="15.6" x14ac:dyDescent="0.3"/>
    <row r="370" s="10" customFormat="1" ht="15.6" x14ac:dyDescent="0.3"/>
    <row r="371" s="10" customFormat="1" ht="15.6" x14ac:dyDescent="0.3"/>
    <row r="372" s="10" customFormat="1" ht="15.6" x14ac:dyDescent="0.3"/>
    <row r="373" s="10" customFormat="1" ht="15.6" x14ac:dyDescent="0.3"/>
    <row r="374" s="10" customFormat="1" ht="15.6" x14ac:dyDescent="0.3"/>
    <row r="375" s="10" customFormat="1" ht="15.6" x14ac:dyDescent="0.3"/>
    <row r="376" s="10" customFormat="1" ht="15.6" x14ac:dyDescent="0.3"/>
    <row r="377" s="10" customFormat="1" ht="15.6" x14ac:dyDescent="0.3"/>
    <row r="378" s="10" customFormat="1" ht="15.6" x14ac:dyDescent="0.3"/>
    <row r="379" s="10" customFormat="1" ht="15.6" x14ac:dyDescent="0.3"/>
    <row r="380" s="10" customFormat="1" ht="15.6" x14ac:dyDescent="0.3"/>
    <row r="381" s="10" customFormat="1" ht="15.6" x14ac:dyDescent="0.3"/>
    <row r="382" s="10" customFormat="1" ht="15.6" x14ac:dyDescent="0.3"/>
    <row r="383" s="10" customFormat="1" ht="15.6" x14ac:dyDescent="0.3"/>
    <row r="384" s="10" customFormat="1" ht="15.6" x14ac:dyDescent="0.3"/>
    <row r="385" s="10" customFormat="1" ht="15.6" x14ac:dyDescent="0.3"/>
    <row r="386" s="10" customFormat="1" ht="15.6" x14ac:dyDescent="0.3"/>
    <row r="387" s="10" customFormat="1" ht="15.6" x14ac:dyDescent="0.3"/>
    <row r="388" s="10" customFormat="1" ht="15.6" x14ac:dyDescent="0.3"/>
    <row r="389" s="10" customFormat="1" ht="15.6" x14ac:dyDescent="0.3"/>
    <row r="390" s="10" customFormat="1" ht="15.6" x14ac:dyDescent="0.3"/>
    <row r="391" s="10" customFormat="1" ht="15.6" x14ac:dyDescent="0.3"/>
    <row r="392" s="10" customFormat="1" ht="15.6" x14ac:dyDescent="0.3"/>
    <row r="393" s="10" customFormat="1" ht="15.6" x14ac:dyDescent="0.3"/>
    <row r="394" s="10" customFormat="1" ht="15.6" x14ac:dyDescent="0.3"/>
    <row r="395" s="10" customFormat="1" ht="15.6" x14ac:dyDescent="0.3"/>
    <row r="396" s="10" customFormat="1" ht="15.6" x14ac:dyDescent="0.3"/>
    <row r="397" s="10" customFormat="1" ht="15.6" x14ac:dyDescent="0.3"/>
    <row r="398" s="10" customFormat="1" ht="15.6" x14ac:dyDescent="0.3"/>
    <row r="399" s="10" customFormat="1" ht="15.6" x14ac:dyDescent="0.3"/>
    <row r="400" s="10" customFormat="1" ht="15.6" x14ac:dyDescent="0.3"/>
    <row r="401" s="10" customFormat="1" ht="15.6" x14ac:dyDescent="0.3"/>
    <row r="402" s="10" customFormat="1" ht="15.6" x14ac:dyDescent="0.3"/>
    <row r="403" s="10" customFormat="1" ht="15.6" x14ac:dyDescent="0.3"/>
    <row r="404" s="10" customFormat="1" ht="15.6" x14ac:dyDescent="0.3"/>
    <row r="405" s="10" customFormat="1" ht="15.6" x14ac:dyDescent="0.3"/>
    <row r="406" s="10" customFormat="1" ht="15.6" x14ac:dyDescent="0.3"/>
    <row r="407" s="10" customFormat="1" ht="15.6" x14ac:dyDescent="0.3"/>
    <row r="408" s="10" customFormat="1" ht="15.6" x14ac:dyDescent="0.3"/>
    <row r="409" s="10" customFormat="1" ht="15.6" x14ac:dyDescent="0.3"/>
    <row r="410" s="10" customFormat="1" ht="15.6" x14ac:dyDescent="0.3"/>
    <row r="411" s="10" customFormat="1" ht="15.6" x14ac:dyDescent="0.3"/>
    <row r="412" s="10" customFormat="1" ht="15.6" x14ac:dyDescent="0.3"/>
    <row r="413" s="10" customFormat="1" ht="15.6" x14ac:dyDescent="0.3"/>
    <row r="414" s="10" customFormat="1" ht="15.6" x14ac:dyDescent="0.3"/>
    <row r="415" s="10" customFormat="1" ht="15.6" x14ac:dyDescent="0.3"/>
    <row r="416" s="10" customFormat="1" ht="15.6" x14ac:dyDescent="0.3"/>
    <row r="417" s="10" customFormat="1" ht="15.6" x14ac:dyDescent="0.3"/>
    <row r="418" s="10" customFormat="1" ht="15.6" x14ac:dyDescent="0.3"/>
    <row r="419" s="10" customFormat="1" ht="15.6" x14ac:dyDescent="0.3"/>
    <row r="420" s="10" customFormat="1" ht="15.6" x14ac:dyDescent="0.3"/>
    <row r="421" s="10" customFormat="1" ht="15.6" x14ac:dyDescent="0.3"/>
    <row r="422" s="10" customFormat="1" ht="15.6" x14ac:dyDescent="0.3"/>
    <row r="423" s="10" customFormat="1" ht="15.6" x14ac:dyDescent="0.3"/>
    <row r="424" s="10" customFormat="1" ht="15.6" x14ac:dyDescent="0.3"/>
    <row r="425" s="10" customFormat="1" ht="15.6" x14ac:dyDescent="0.3"/>
    <row r="426" s="10" customFormat="1" ht="15.6" x14ac:dyDescent="0.3"/>
    <row r="427" s="10" customFormat="1" ht="15.6" x14ac:dyDescent="0.3"/>
    <row r="428" s="10" customFormat="1" ht="15.6" x14ac:dyDescent="0.3"/>
    <row r="429" s="10" customFormat="1" ht="15.6" x14ac:dyDescent="0.3"/>
    <row r="430" s="10" customFormat="1" ht="15.6" x14ac:dyDescent="0.3"/>
    <row r="431" s="10" customFormat="1" ht="15.6" x14ac:dyDescent="0.3"/>
    <row r="432" s="10" customFormat="1" ht="15.6" x14ac:dyDescent="0.3"/>
    <row r="433" s="10" customFormat="1" ht="15.6" x14ac:dyDescent="0.3"/>
    <row r="434" s="10" customFormat="1" ht="15.6" x14ac:dyDescent="0.3"/>
    <row r="435" s="10" customFormat="1" ht="15.6" x14ac:dyDescent="0.3"/>
    <row r="436" s="10" customFormat="1" ht="15.6" x14ac:dyDescent="0.3"/>
    <row r="437" s="10" customFormat="1" ht="15.6" x14ac:dyDescent="0.3"/>
    <row r="438" s="10" customFormat="1" ht="15.6" x14ac:dyDescent="0.3"/>
    <row r="439" s="10" customFormat="1" ht="15.6" x14ac:dyDescent="0.3"/>
    <row r="440" s="10" customFormat="1" ht="15.6" x14ac:dyDescent="0.3"/>
    <row r="441" s="10" customFormat="1" ht="15.6" x14ac:dyDescent="0.3"/>
    <row r="442" s="10" customFormat="1" ht="15.6" x14ac:dyDescent="0.3"/>
    <row r="443" s="10" customFormat="1" ht="15.6" x14ac:dyDescent="0.3"/>
    <row r="444" s="10" customFormat="1" ht="15.6" x14ac:dyDescent="0.3"/>
    <row r="445" s="10" customFormat="1" ht="15.6" x14ac:dyDescent="0.3"/>
    <row r="446" s="10" customFormat="1" ht="15.6" x14ac:dyDescent="0.3"/>
    <row r="447" s="10" customFormat="1" ht="15.6" x14ac:dyDescent="0.3"/>
    <row r="448" s="10" customFormat="1" ht="15.6" x14ac:dyDescent="0.3"/>
    <row r="449" s="10" customFormat="1" ht="15.6" x14ac:dyDescent="0.3"/>
    <row r="450" s="10" customFormat="1" ht="15.6" x14ac:dyDescent="0.3"/>
    <row r="451" s="10" customFormat="1" ht="15.6" x14ac:dyDescent="0.3"/>
    <row r="452" s="10" customFormat="1" ht="15.6" x14ac:dyDescent="0.3"/>
    <row r="453" s="10" customFormat="1" ht="15.6" x14ac:dyDescent="0.3"/>
    <row r="454" s="10" customFormat="1" ht="15.6" x14ac:dyDescent="0.3"/>
    <row r="455" s="10" customFormat="1" ht="15.6" x14ac:dyDescent="0.3"/>
    <row r="456" s="10" customFormat="1" ht="15.6" x14ac:dyDescent="0.3"/>
    <row r="457" s="10" customFormat="1" ht="15.6" x14ac:dyDescent="0.3"/>
    <row r="458" s="10" customFormat="1" ht="15.6" x14ac:dyDescent="0.3"/>
    <row r="459" s="10" customFormat="1" ht="15.6" x14ac:dyDescent="0.3"/>
    <row r="460" s="10" customFormat="1" ht="15.6" x14ac:dyDescent="0.3"/>
    <row r="461" s="10" customFormat="1" ht="15.6" x14ac:dyDescent="0.3"/>
    <row r="462" s="10" customFormat="1" ht="15.6" x14ac:dyDescent="0.3"/>
    <row r="463" s="10" customFormat="1" ht="15.6" x14ac:dyDescent="0.3"/>
    <row r="464" s="10" customFormat="1" ht="15.6" x14ac:dyDescent="0.3"/>
    <row r="465" s="10" customFormat="1" ht="15.6" x14ac:dyDescent="0.3"/>
    <row r="466" s="10" customFormat="1" ht="15.6" x14ac:dyDescent="0.3"/>
    <row r="467" s="10" customFormat="1" ht="15.6" x14ac:dyDescent="0.3"/>
    <row r="468" s="10" customFormat="1" ht="15.6" x14ac:dyDescent="0.3"/>
    <row r="469" s="10" customFormat="1" ht="15.6" x14ac:dyDescent="0.3"/>
    <row r="470" s="10" customFormat="1" ht="15.6" x14ac:dyDescent="0.3"/>
    <row r="471" s="10" customFormat="1" ht="15.6" x14ac:dyDescent="0.3"/>
    <row r="472" s="10" customFormat="1" ht="15.6" x14ac:dyDescent="0.3"/>
    <row r="473" s="10" customFormat="1" ht="15.6" x14ac:dyDescent="0.3"/>
    <row r="474" s="10" customFormat="1" ht="15.6" x14ac:dyDescent="0.3"/>
    <row r="475" s="10" customFormat="1" ht="15.6" x14ac:dyDescent="0.3"/>
    <row r="476" s="10" customFormat="1" ht="15.6" x14ac:dyDescent="0.3"/>
    <row r="477" s="10" customFormat="1" ht="15.6" x14ac:dyDescent="0.3"/>
    <row r="478" s="10" customFormat="1" ht="15.6" x14ac:dyDescent="0.3"/>
    <row r="479" s="10" customFormat="1" ht="15.6" x14ac:dyDescent="0.3"/>
  </sheetData>
  <mergeCells count="2">
    <mergeCell ref="B2:N2"/>
    <mergeCell ref="B3:N3"/>
  </mergeCells>
  <phoneticPr fontId="27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topLeftCell="A15" zoomScale="70" zoomScaleNormal="70" zoomScaleSheetLayoutView="85" workbookViewId="0">
      <selection activeCell="D11" sqref="D11:D12"/>
    </sheetView>
  </sheetViews>
  <sheetFormatPr baseColWidth="10" defaultRowHeight="14.4" x14ac:dyDescent="0.3"/>
  <cols>
    <col min="1" max="1" width="20.109375" customWidth="1"/>
    <col min="2" max="2" width="17.5546875" customWidth="1"/>
    <col min="3" max="3" width="20.6640625" customWidth="1"/>
    <col min="4" max="4" width="20.109375" customWidth="1"/>
    <col min="5" max="5" width="15.77734375" bestFit="1" customWidth="1"/>
    <col min="6" max="6" width="16.44140625" customWidth="1"/>
    <col min="7" max="8" width="13.6640625" bestFit="1" customWidth="1"/>
    <col min="9" max="9" width="15.554687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190" t="s">
        <v>162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</row>
    <row r="4" spans="1:14" s="5" customFormat="1" ht="20.399999999999999" x14ac:dyDescent="0.3">
      <c r="A4" s="191" t="s">
        <v>188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14" s="5" customFormat="1" x14ac:dyDescent="0.3"/>
    <row r="6" spans="1:14" s="5" customFormat="1" x14ac:dyDescent="0.3"/>
    <row r="7" spans="1:14" s="5" customFormat="1" x14ac:dyDescent="0.3"/>
    <row r="8" spans="1:14" s="5" customFormat="1" ht="20.399999999999999" x14ac:dyDescent="0.35">
      <c r="A8" s="165" t="s">
        <v>20</v>
      </c>
      <c r="B8" s="165"/>
      <c r="C8" s="165"/>
      <c r="D8" s="165"/>
      <c r="E8" s="165"/>
      <c r="F8" s="98"/>
      <c r="G8" s="98"/>
      <c r="H8" s="98"/>
      <c r="J8" s="98"/>
      <c r="L8" s="98"/>
      <c r="M8" s="98"/>
      <c r="N8" s="98"/>
    </row>
    <row r="9" spans="1:14" s="5" customFormat="1" ht="16.2" thickBot="1" x14ac:dyDescent="0.35">
      <c r="A9" s="12"/>
      <c r="B9" s="12"/>
      <c r="C9" s="12"/>
      <c r="D9" s="12"/>
      <c r="E9" s="12"/>
      <c r="F9" s="12"/>
      <c r="G9" s="12"/>
      <c r="H9" s="12" t="s">
        <v>27</v>
      </c>
      <c r="J9" s="12"/>
      <c r="L9" s="12"/>
      <c r="M9" s="12"/>
    </row>
    <row r="10" spans="1:14" s="5" customFormat="1" ht="19.5" customHeight="1" thickTop="1" thickBot="1" x14ac:dyDescent="0.35">
      <c r="A10" s="114" t="s">
        <v>21</v>
      </c>
      <c r="B10" s="114" t="s">
        <v>183</v>
      </c>
      <c r="C10" s="114" t="s">
        <v>184</v>
      </c>
      <c r="D10" s="114" t="s">
        <v>185</v>
      </c>
      <c r="E10" s="114" t="s">
        <v>2</v>
      </c>
    </row>
    <row r="11" spans="1:14" s="5" customFormat="1" ht="27" customHeight="1" thickTop="1" thickBot="1" x14ac:dyDescent="0.35">
      <c r="A11" s="99" t="s">
        <v>13</v>
      </c>
      <c r="B11" s="100">
        <v>166315</v>
      </c>
      <c r="C11" s="100">
        <v>111771.23</v>
      </c>
      <c r="D11" s="100">
        <v>176520.53</v>
      </c>
      <c r="E11" s="100">
        <f>AVERAGE(B11:D11)</f>
        <v>151535.58666666667</v>
      </c>
    </row>
    <row r="12" spans="1:14" s="5" customFormat="1" ht="18.600000000000001" thickTop="1" thickBot="1" x14ac:dyDescent="0.35">
      <c r="A12" s="99" t="s">
        <v>22</v>
      </c>
      <c r="B12" s="101">
        <v>4</v>
      </c>
      <c r="C12" s="101">
        <v>3</v>
      </c>
      <c r="D12" s="101">
        <v>5</v>
      </c>
      <c r="E12" s="101">
        <f>AVERAGE(B12:D12)</f>
        <v>4</v>
      </c>
    </row>
    <row r="13" spans="1:14" s="5" customFormat="1" ht="15" thickTop="1" x14ac:dyDescent="0.3"/>
    <row r="14" spans="1:14" s="5" customFormat="1" x14ac:dyDescent="0.3"/>
    <row r="15" spans="1:14" s="5" customFormat="1" x14ac:dyDescent="0.3"/>
    <row r="16" spans="1:14" s="5" customFormat="1" ht="20.399999999999999" x14ac:dyDescent="0.35">
      <c r="A16" s="165" t="s">
        <v>23</v>
      </c>
      <c r="B16" s="165"/>
      <c r="C16" s="165"/>
      <c r="D16" s="165"/>
      <c r="E16" s="165"/>
      <c r="F16" s="98"/>
      <c r="G16" s="98"/>
      <c r="H16" s="98"/>
      <c r="I16" s="98"/>
      <c r="J16" s="98"/>
      <c r="K16" s="98"/>
      <c r="L16" s="98"/>
      <c r="M16" s="98"/>
      <c r="N16" s="98"/>
    </row>
    <row r="17" spans="1:13" s="5" customFormat="1" ht="15" thickBot="1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13" s="5" customFormat="1" ht="19.5" customHeight="1" thickTop="1" thickBot="1" x14ac:dyDescent="0.35">
      <c r="A18" s="114" t="s">
        <v>21</v>
      </c>
      <c r="B18" s="114" t="str">
        <f>B10</f>
        <v>Abril</v>
      </c>
      <c r="C18" s="114" t="str">
        <f t="shared" ref="C18:D18" si="0">C10</f>
        <v>Mayo</v>
      </c>
      <c r="D18" s="114" t="str">
        <f t="shared" si="0"/>
        <v>Junio</v>
      </c>
      <c r="E18" s="114" t="s">
        <v>2</v>
      </c>
    </row>
    <row r="19" spans="1:13" s="5" customFormat="1" ht="22.8" customHeight="1" thickTop="1" thickBot="1" x14ac:dyDescent="0.35">
      <c r="A19" s="99" t="s">
        <v>22</v>
      </c>
      <c r="B19" s="106" t="s">
        <v>107</v>
      </c>
      <c r="C19" s="106" t="s">
        <v>107</v>
      </c>
      <c r="D19" s="106" t="s">
        <v>107</v>
      </c>
      <c r="E19" s="106" t="s">
        <v>107</v>
      </c>
    </row>
    <row r="20" spans="1:13" s="5" customFormat="1" ht="16.2" customHeight="1" thickTop="1" thickBot="1" x14ac:dyDescent="0.35">
      <c r="A20" s="99" t="s">
        <v>24</v>
      </c>
      <c r="B20" s="106" t="s">
        <v>107</v>
      </c>
      <c r="C20" s="106" t="s">
        <v>107</v>
      </c>
      <c r="D20" s="106" t="s">
        <v>107</v>
      </c>
      <c r="E20" s="106" t="s">
        <v>107</v>
      </c>
    </row>
    <row r="21" spans="1:13" s="5" customFormat="1" ht="15" thickTop="1" x14ac:dyDescent="0.3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spans="1:13" s="5" customFormat="1" x14ac:dyDescent="0.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spans="1:13" s="5" customFormat="1" x14ac:dyDescent="0.3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</row>
    <row r="24" spans="1:13" s="5" customFormat="1" x14ac:dyDescent="0.3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spans="1:13" s="5" customFormat="1" x14ac:dyDescent="0.3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1:13" s="5" customFormat="1" x14ac:dyDescent="0.3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</row>
    <row r="27" spans="1:13" s="5" customFormat="1" x14ac:dyDescent="0.3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</row>
    <row r="28" spans="1:13" s="5" customFormat="1" x14ac:dyDescent="0.3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1:13" s="5" customFormat="1" x14ac:dyDescent="0.3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spans="1:13" s="5" customFormat="1" x14ac:dyDescent="0.3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spans="1:13" s="5" customFormat="1" x14ac:dyDescent="0.3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spans="1:13" s="5" customFormat="1" x14ac:dyDescent="0.3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spans="1:13" s="5" customFormat="1" x14ac:dyDescent="0.3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spans="1:13" s="5" customFormat="1" x14ac:dyDescent="0.3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1:13" s="5" customFormat="1" x14ac:dyDescent="0.3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spans="1:13" s="5" customFormat="1" x14ac:dyDescent="0.3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spans="1:13" s="5" customFormat="1" x14ac:dyDescent="0.3">
      <c r="A37" s="13"/>
      <c r="B37" s="13"/>
      <c r="C37" s="13"/>
      <c r="D37" s="13">
        <v>545</v>
      </c>
      <c r="E37" s="13"/>
      <c r="F37" s="13"/>
      <c r="G37" s="13"/>
      <c r="H37" s="13"/>
      <c r="I37" s="13"/>
      <c r="J37" s="13"/>
      <c r="K37" s="13"/>
      <c r="L37" s="13"/>
      <c r="M37" s="13"/>
    </row>
    <row r="38" spans="1:13" s="5" customFormat="1" x14ac:dyDescent="0.3">
      <c r="A38" s="13"/>
      <c r="B38" s="13"/>
      <c r="C38" s="13"/>
      <c r="D38" s="13"/>
      <c r="E38" s="13"/>
      <c r="F38" s="13"/>
      <c r="G38" s="13"/>
      <c r="H38" s="13">
        <v>0</v>
      </c>
      <c r="I38" s="13"/>
      <c r="J38" s="13"/>
      <c r="K38" s="13"/>
      <c r="L38" s="13"/>
      <c r="M38" s="13"/>
    </row>
    <row r="39" spans="1:13" s="5" customFormat="1" x14ac:dyDescent="0.3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5" customFormat="1" x14ac:dyDescent="0.3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1:13" s="5" customFormat="1" x14ac:dyDescent="0.3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1:13" s="5" customForma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spans="1:13" s="5" customFormat="1" x14ac:dyDescent="0.3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spans="1:13" s="5" customFormat="1" x14ac:dyDescent="0.3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spans="1:13" s="5" customFormat="1" x14ac:dyDescent="0.3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spans="1:13" s="5" customFormat="1" x14ac:dyDescent="0.3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1:13" s="5" customFormat="1" x14ac:dyDescent="0.3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spans="1:13" s="5" customFormat="1" x14ac:dyDescent="0.3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spans="1:13" s="5" customFormat="1" x14ac:dyDescent="0.3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spans="1:13" s="5" customFormat="1" x14ac:dyDescent="0.3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spans="1:13" s="5" customFormat="1" x14ac:dyDescent="0.3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spans="1:13" s="5" customFormat="1" x14ac:dyDescent="0.3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 s="5" customFormat="1" x14ac:dyDescent="0.3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spans="1:13" s="5" customFormat="1" x14ac:dyDescent="0.3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spans="1:13" s="5" customFormat="1" x14ac:dyDescent="0.3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spans="1:13" s="5" customFormat="1" x14ac:dyDescent="0.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3" s="5" customFormat="1" x14ac:dyDescent="0.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spans="1:13" s="5" customFormat="1" x14ac:dyDescent="0.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spans="1:13" s="5" customFormat="1" x14ac:dyDescent="0.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spans="1:13" s="5" customFormat="1" x14ac:dyDescent="0.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spans="1:13" s="5" customFormat="1" x14ac:dyDescent="0.3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spans="1:13" s="5" customFormat="1" x14ac:dyDescent="0.3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spans="1:13" s="5" customFormat="1" x14ac:dyDescent="0.3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</row>
    <row r="64" spans="1:13" s="5" customFormat="1" x14ac:dyDescent="0.3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</row>
    <row r="65" spans="1:13" s="5" customFormat="1" x14ac:dyDescent="0.3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spans="1:13" s="5" customFormat="1" x14ac:dyDescent="0.3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spans="1:13" s="5" customFormat="1" x14ac:dyDescent="0.3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  <row r="68" spans="1:13" s="5" customFormat="1" x14ac:dyDescent="0.3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</row>
    <row r="69" spans="1:13" s="5" customFormat="1" x14ac:dyDescent="0.3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</row>
    <row r="70" spans="1:13" s="5" customFormat="1" x14ac:dyDescent="0.3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  <row r="71" spans="1:13" s="5" customFormat="1" x14ac:dyDescent="0.3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</row>
    <row r="72" spans="1:13" s="5" customFormat="1" x14ac:dyDescent="0.3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</row>
    <row r="73" spans="1:13" s="5" customFormat="1" x14ac:dyDescent="0.3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</row>
    <row r="74" spans="1:13" s="5" customFormat="1" x14ac:dyDescent="0.3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</row>
    <row r="75" spans="1:13" s="5" customFormat="1" x14ac:dyDescent="0.3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</row>
    <row r="76" spans="1:13" s="5" customFormat="1" x14ac:dyDescent="0.3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</row>
    <row r="77" spans="1:13" s="5" customFormat="1" x14ac:dyDescent="0.3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</row>
    <row r="78" spans="1:13" s="5" customFormat="1" x14ac:dyDescent="0.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</row>
    <row r="79" spans="1:13" s="5" customFormat="1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</row>
    <row r="80" spans="1:13" s="5" customFormat="1" x14ac:dyDescent="0.3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</row>
    <row r="81" spans="1:13" s="5" customFormat="1" x14ac:dyDescent="0.3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</row>
    <row r="82" spans="1:13" s="5" customFormat="1" x14ac:dyDescent="0.3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</row>
    <row r="83" spans="1:13" s="5" customFormat="1" x14ac:dyDescent="0.3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</row>
    <row r="84" spans="1:13" s="5" customFormat="1" x14ac:dyDescent="0.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</row>
    <row r="85" spans="1:13" s="5" customFormat="1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</row>
    <row r="86" spans="1:13" s="5" customFormat="1" x14ac:dyDescent="0.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</row>
    <row r="87" spans="1:13" s="5" customFormat="1" x14ac:dyDescent="0.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</row>
    <row r="88" spans="1:13" s="5" customFormat="1" x14ac:dyDescent="0.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</row>
    <row r="89" spans="1:13" s="5" customFormat="1" x14ac:dyDescent="0.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</row>
    <row r="90" spans="1:13" s="5" customFormat="1" x14ac:dyDescent="0.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3" s="5" customFormat="1" x14ac:dyDescent="0.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</row>
    <row r="92" spans="1:13" s="5" customFormat="1" x14ac:dyDescent="0.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</row>
    <row r="93" spans="1:13" s="5" customFormat="1" x14ac:dyDescent="0.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</row>
    <row r="94" spans="1:13" s="5" customFormat="1" x14ac:dyDescent="0.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</row>
    <row r="95" spans="1:13" s="5" customFormat="1" x14ac:dyDescent="0.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</row>
    <row r="96" spans="1:13" s="5" customFormat="1" x14ac:dyDescent="0.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</row>
    <row r="97" spans="1:13" s="5" customFormat="1" x14ac:dyDescent="0.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spans="1:13" s="5" customFormat="1" x14ac:dyDescent="0.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4:N4"/>
    <mergeCell ref="A8:E8"/>
    <mergeCell ref="A16:E16"/>
  </mergeCells>
  <phoneticPr fontId="27" type="noConversion"/>
  <pageMargins left="0.9055118110236221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00"/>
  <sheetViews>
    <sheetView view="pageBreakPreview" topLeftCell="A3" zoomScale="85" zoomScaleNormal="85" zoomScaleSheetLayoutView="85" workbookViewId="0">
      <selection activeCell="E9" sqref="E9:E19"/>
    </sheetView>
  </sheetViews>
  <sheetFormatPr baseColWidth="10" defaultColWidth="11.44140625" defaultRowHeight="14.4" x14ac:dyDescent="0.3"/>
  <cols>
    <col min="1" max="1" width="3.6640625" style="5" customWidth="1"/>
    <col min="2" max="2" width="35.6640625" style="5" bestFit="1" customWidth="1"/>
    <col min="3" max="3" width="15.33203125" style="5" bestFit="1" customWidth="1"/>
    <col min="4" max="4" width="15.21875" style="5" bestFit="1" customWidth="1"/>
    <col min="5" max="6" width="15.33203125" style="5" bestFit="1" customWidth="1"/>
    <col min="7" max="7" width="15.21875" style="5" bestFit="1" customWidth="1"/>
    <col min="8" max="8" width="13.5546875" style="5" customWidth="1"/>
    <col min="9" max="9" width="12.88671875" style="5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189" t="s">
        <v>163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</row>
    <row r="4" spans="1:17" ht="20.399999999999999" x14ac:dyDescent="0.35">
      <c r="B4" s="179" t="s">
        <v>191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</row>
    <row r="6" spans="1:17" ht="15" thickBot="1" x14ac:dyDescent="0.35">
      <c r="N6" s="6"/>
      <c r="O6" s="6"/>
      <c r="P6" s="6"/>
      <c r="Q6" s="6"/>
    </row>
    <row r="7" spans="1:17" ht="20.25" customHeight="1" thickTop="1" thickBot="1" x14ac:dyDescent="0.35">
      <c r="B7" s="145" t="s">
        <v>10</v>
      </c>
      <c r="C7" s="146" t="s">
        <v>183</v>
      </c>
      <c r="D7" s="146" t="s">
        <v>184</v>
      </c>
      <c r="E7" s="146" t="s">
        <v>185</v>
      </c>
      <c r="F7" s="146" t="s">
        <v>2</v>
      </c>
      <c r="G7" s="6"/>
      <c r="H7" s="6"/>
      <c r="I7" s="6"/>
      <c r="N7" s="5"/>
      <c r="O7" s="5"/>
      <c r="P7" s="5"/>
    </row>
    <row r="8" spans="1:17" ht="18.600000000000001" thickTop="1" thickBot="1" x14ac:dyDescent="0.35">
      <c r="B8" s="69" t="s">
        <v>11</v>
      </c>
      <c r="C8" s="7">
        <f>IFERROR((C10/C9),"-")</f>
        <v>0.68344050358720665</v>
      </c>
      <c r="D8" s="7">
        <f>IFERROR((D10/D9),"-")</f>
        <v>0.76325429049917926</v>
      </c>
      <c r="E8" s="7">
        <f t="shared" ref="E8" si="0">IFERROR((E10/E9),"-")</f>
        <v>0.7381024236979481</v>
      </c>
      <c r="F8" s="144">
        <f t="shared" ref="F8" si="1">IFERROR(AVERAGE(C8:E8),"-")</f>
        <v>0.72826573926144478</v>
      </c>
      <c r="G8" s="6"/>
      <c r="H8" s="6"/>
      <c r="I8" s="6"/>
      <c r="N8" s="5"/>
      <c r="O8" s="5"/>
      <c r="P8" s="5"/>
    </row>
    <row r="9" spans="1:17" ht="22.2" thickTop="1" thickBot="1" x14ac:dyDescent="0.35">
      <c r="B9" s="142" t="s">
        <v>12</v>
      </c>
      <c r="C9" s="153">
        <v>19161567</v>
      </c>
      <c r="D9" s="153">
        <v>19297638</v>
      </c>
      <c r="E9" s="153">
        <v>19142113</v>
      </c>
      <c r="F9" s="153">
        <f t="shared" ref="F9:F16" si="2">IFERROR(AVERAGE(C9:E9),"-")</f>
        <v>19200439.333333332</v>
      </c>
      <c r="G9" s="8"/>
      <c r="H9" s="9"/>
      <c r="I9" s="46"/>
      <c r="N9" s="5"/>
      <c r="O9" s="5"/>
      <c r="P9" s="5"/>
    </row>
    <row r="10" spans="1:17" ht="22.2" thickTop="1" thickBot="1" x14ac:dyDescent="0.35">
      <c r="B10" s="142" t="s">
        <v>13</v>
      </c>
      <c r="C10" s="153">
        <v>13095791</v>
      </c>
      <c r="D10" s="153">
        <v>14729005</v>
      </c>
      <c r="E10" s="153">
        <v>14128840</v>
      </c>
      <c r="F10" s="153">
        <f t="shared" si="2"/>
        <v>13984545.333333334</v>
      </c>
      <c r="G10" s="8"/>
      <c r="H10" s="9"/>
      <c r="I10" s="6"/>
      <c r="J10"/>
      <c r="N10" s="5"/>
      <c r="O10" s="5"/>
      <c r="P10" s="5"/>
    </row>
    <row r="11" spans="1:17" ht="22.2" thickTop="1" thickBot="1" x14ac:dyDescent="0.35">
      <c r="B11" s="142" t="s">
        <v>198</v>
      </c>
      <c r="C11" s="153">
        <v>3208</v>
      </c>
      <c r="D11" s="153">
        <v>3591</v>
      </c>
      <c r="E11" s="153">
        <v>3346</v>
      </c>
      <c r="F11" s="153">
        <f t="shared" si="2"/>
        <v>3381.6666666666665</v>
      </c>
      <c r="G11" s="8"/>
      <c r="H11" s="9"/>
      <c r="I11"/>
      <c r="J11"/>
      <c r="N11" s="5"/>
      <c r="O11" s="5"/>
      <c r="P11" s="5"/>
    </row>
    <row r="12" spans="1:17" ht="22.2" thickTop="1" thickBot="1" x14ac:dyDescent="0.35">
      <c r="B12" s="142" t="s">
        <v>14</v>
      </c>
      <c r="C12" s="153">
        <v>13256</v>
      </c>
      <c r="D12" s="153">
        <v>13256</v>
      </c>
      <c r="E12" s="153">
        <v>13780</v>
      </c>
      <c r="F12" s="153">
        <f t="shared" si="2"/>
        <v>13430.666666666666</v>
      </c>
      <c r="G12" s="8"/>
      <c r="H12" s="6"/>
      <c r="I12" s="6"/>
      <c r="N12" s="5"/>
      <c r="O12" s="5"/>
      <c r="P12" s="5"/>
    </row>
    <row r="13" spans="1:17" ht="22.2" thickTop="1" thickBot="1" x14ac:dyDescent="0.35">
      <c r="B13" s="142" t="s">
        <v>15</v>
      </c>
      <c r="C13" s="153">
        <v>136</v>
      </c>
      <c r="D13" s="153">
        <v>91</v>
      </c>
      <c r="E13" s="153">
        <v>137</v>
      </c>
      <c r="F13" s="153">
        <f t="shared" si="2"/>
        <v>121.33333333333333</v>
      </c>
      <c r="G13" s="6"/>
      <c r="H13" s="6"/>
      <c r="I13" s="6"/>
      <c r="N13" s="5"/>
      <c r="O13" s="5"/>
      <c r="P13" s="5"/>
    </row>
    <row r="14" spans="1:17" ht="22.2" hidden="1" thickTop="1" thickBot="1" x14ac:dyDescent="0.35">
      <c r="B14" s="143" t="s">
        <v>16</v>
      </c>
      <c r="C14" s="153"/>
      <c r="D14" s="153"/>
      <c r="E14" s="153"/>
      <c r="F14" s="153" t="str">
        <f t="shared" si="2"/>
        <v>-</v>
      </c>
      <c r="G14" s="6"/>
      <c r="H14" s="6"/>
      <c r="I14" s="6"/>
      <c r="N14" s="5"/>
      <c r="O14" s="5"/>
      <c r="P14" s="5"/>
    </row>
    <row r="15" spans="1:17" ht="22.2" thickTop="1" thickBot="1" x14ac:dyDescent="0.35">
      <c r="B15" s="142" t="s">
        <v>17</v>
      </c>
      <c r="C15" s="153">
        <v>13108</v>
      </c>
      <c r="D15" s="153">
        <v>13108</v>
      </c>
      <c r="E15" s="153">
        <v>13311</v>
      </c>
      <c r="F15" s="153">
        <f t="shared" si="2"/>
        <v>13175.666666666666</v>
      </c>
      <c r="G15" s="6"/>
      <c r="H15" s="6"/>
      <c r="I15" s="6"/>
      <c r="N15" s="5"/>
      <c r="O15" s="5"/>
      <c r="P15" s="5"/>
    </row>
    <row r="16" spans="1:17" ht="19.5" customHeight="1" thickTop="1" thickBot="1" x14ac:dyDescent="0.35">
      <c r="B16" s="69" t="s">
        <v>18</v>
      </c>
      <c r="C16" s="154">
        <f>IFERROR((C17/C19),"-")</f>
        <v>8.2835839381703788E-2</v>
      </c>
      <c r="D16" s="154">
        <f>IFERROR((D17/D19),"-")</f>
        <v>9.181129064432475E-2</v>
      </c>
      <c r="E16" s="154">
        <f>IFERROR((E17/E19),"-")</f>
        <v>8.6715132201364342E-2</v>
      </c>
      <c r="F16" s="154">
        <f t="shared" si="2"/>
        <v>8.7120754075797627E-2</v>
      </c>
      <c r="G16" s="6"/>
      <c r="H16" s="6"/>
      <c r="I16" s="6"/>
      <c r="N16" s="5"/>
      <c r="O16" s="5"/>
      <c r="P16" s="5"/>
    </row>
    <row r="17" spans="2:16" ht="24.75" customHeight="1" thickTop="1" thickBot="1" x14ac:dyDescent="0.35">
      <c r="B17" s="143" t="s">
        <v>127</v>
      </c>
      <c r="C17" s="153">
        <f>C11+C13</f>
        <v>3344</v>
      </c>
      <c r="D17" s="153">
        <f>D11+D13</f>
        <v>3682</v>
      </c>
      <c r="E17" s="153">
        <f>E11+E13</f>
        <v>3483</v>
      </c>
      <c r="F17" s="153">
        <f>AVERAGE(C17:E17)</f>
        <v>3503</v>
      </c>
      <c r="G17" s="6"/>
      <c r="H17" s="6"/>
      <c r="I17" s="6"/>
      <c r="N17" s="5"/>
      <c r="O17" s="5"/>
      <c r="P17" s="5"/>
    </row>
    <row r="18" spans="2:16" ht="18.75" customHeight="1" thickTop="1" thickBot="1" x14ac:dyDescent="0.35">
      <c r="B18" s="143" t="s">
        <v>19</v>
      </c>
      <c r="C18" s="153">
        <f>SUM(C11:C13)</f>
        <v>16600</v>
      </c>
      <c r="D18" s="153">
        <f>SUM(D11:D13)</f>
        <v>16938</v>
      </c>
      <c r="E18" s="153">
        <f>SUM(E11:E13)</f>
        <v>17263</v>
      </c>
      <c r="F18" s="153">
        <f>AVERAGE(C18:E18)</f>
        <v>16933.666666666668</v>
      </c>
      <c r="G18" s="6"/>
      <c r="H18" s="6"/>
      <c r="I18" s="6"/>
      <c r="N18" s="5"/>
      <c r="O18" s="5"/>
      <c r="P18" s="5"/>
    </row>
    <row r="19" spans="2:16" ht="22.2" thickTop="1" thickBot="1" x14ac:dyDescent="0.35">
      <c r="B19" s="143" t="s">
        <v>110</v>
      </c>
      <c r="C19" s="153">
        <v>40369</v>
      </c>
      <c r="D19" s="153">
        <v>40104</v>
      </c>
      <c r="E19" s="153">
        <v>40166</v>
      </c>
      <c r="F19" s="153">
        <v>41482</v>
      </c>
      <c r="G19" s="10"/>
      <c r="H19" s="10"/>
      <c r="I19" s="10"/>
      <c r="J19" s="10"/>
      <c r="K19" s="10"/>
      <c r="L19" s="11"/>
    </row>
    <row r="20" spans="2:16" ht="16.2" thickTop="1" x14ac:dyDescent="0.3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1"/>
    </row>
    <row r="21" spans="2:16" ht="15.6" x14ac:dyDescent="0.3"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1"/>
    </row>
    <row r="22" spans="2:16" ht="15.6" x14ac:dyDescent="0.3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1"/>
    </row>
    <row r="23" spans="2:16" ht="15.6" x14ac:dyDescent="0.3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1"/>
    </row>
    <row r="24" spans="2:16" ht="15.6" x14ac:dyDescent="0.3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1"/>
    </row>
    <row r="25" spans="2:16" ht="15.6" x14ac:dyDescent="0.3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1"/>
    </row>
    <row r="26" spans="2:16" ht="15.6" x14ac:dyDescent="0.3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1"/>
    </row>
    <row r="27" spans="2:16" ht="15.6" x14ac:dyDescent="0.3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1"/>
    </row>
    <row r="28" spans="2:16" ht="15.6" x14ac:dyDescent="0.3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1"/>
    </row>
    <row r="29" spans="2:16" ht="15.6" x14ac:dyDescent="0.3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1"/>
    </row>
    <row r="30" spans="2:16" ht="15.6" x14ac:dyDescent="0.3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1"/>
    </row>
    <row r="31" spans="2:16" ht="15.6" x14ac:dyDescent="0.3"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1"/>
    </row>
    <row r="32" spans="2:16" ht="15.6" x14ac:dyDescent="0.3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1"/>
    </row>
    <row r="33" spans="2:12" ht="15.6" x14ac:dyDescent="0.3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1"/>
    </row>
    <row r="34" spans="2:12" ht="15.6" x14ac:dyDescent="0.3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1"/>
    </row>
    <row r="35" spans="2:12" ht="15.6" x14ac:dyDescent="0.3"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</row>
    <row r="36" spans="2:12" ht="15.6" x14ac:dyDescent="0.3"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2:12" ht="15.6" x14ac:dyDescent="0.3">
      <c r="B37" s="11"/>
      <c r="C37" s="11"/>
      <c r="D37" s="11">
        <v>545</v>
      </c>
      <c r="E37" s="11"/>
      <c r="F37" s="11"/>
      <c r="G37" s="11"/>
      <c r="H37" s="11"/>
      <c r="I37" s="11"/>
      <c r="J37" s="11"/>
      <c r="K37" s="11"/>
      <c r="L37" s="11"/>
    </row>
    <row r="38" spans="2:12" ht="15.6" x14ac:dyDescent="0.3">
      <c r="B38" s="11"/>
      <c r="C38" s="11"/>
      <c r="D38" s="11"/>
      <c r="E38" s="11"/>
      <c r="F38" s="11"/>
      <c r="G38" s="11"/>
      <c r="H38" s="11">
        <v>0</v>
      </c>
      <c r="I38" s="11"/>
      <c r="J38" s="11"/>
      <c r="K38" s="11"/>
      <c r="L38" s="11"/>
    </row>
    <row r="39" spans="2:12" ht="15.6" x14ac:dyDescent="0.3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</row>
    <row r="40" spans="2:12" ht="15.6" x14ac:dyDescent="0.3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2:12" ht="15.6" x14ac:dyDescent="0.3"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2:12" ht="15.6" x14ac:dyDescent="0.3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2:12" ht="15.6" x14ac:dyDescent="0.3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2:12" ht="15.6" x14ac:dyDescent="0.3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2:12" ht="15.6" x14ac:dyDescent="0.3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2:12" ht="15.6" x14ac:dyDescent="0.3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2:12" ht="15.6" x14ac:dyDescent="0.3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2:12" ht="15.6" x14ac:dyDescent="0.3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2:12" ht="15.6" x14ac:dyDescent="0.3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2:12" ht="15.6" x14ac:dyDescent="0.3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2:12" ht="15.6" x14ac:dyDescent="0.3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2:12" ht="15.6" x14ac:dyDescent="0.3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2:12" ht="15.6" x14ac:dyDescent="0.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4" spans="2:12" ht="15.6" x14ac:dyDescent="0.3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</row>
    <row r="55" spans="2:12" ht="15.6" x14ac:dyDescent="0.3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</row>
    <row r="56" spans="2:12" ht="15.6" x14ac:dyDescent="0.3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2:12" ht="15.6" x14ac:dyDescent="0.3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2:12" ht="15.6" x14ac:dyDescent="0.3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</row>
    <row r="59" spans="2:12" ht="15.6" x14ac:dyDescent="0.3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</row>
    <row r="60" spans="2:12" ht="15.6" x14ac:dyDescent="0.3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</row>
    <row r="61" spans="2:12" ht="15.6" x14ac:dyDescent="0.3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</row>
    <row r="62" spans="2:12" ht="15.6" x14ac:dyDescent="0.3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</row>
    <row r="63" spans="2:12" ht="15.6" x14ac:dyDescent="0.3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</row>
    <row r="64" spans="2:12" ht="15.6" x14ac:dyDescent="0.3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2:12" ht="15.6" x14ac:dyDescent="0.3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</row>
    <row r="66" spans="2:12" ht="15.6" x14ac:dyDescent="0.3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</row>
    <row r="67" spans="2:12" ht="15.6" x14ac:dyDescent="0.3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</row>
    <row r="68" spans="2:12" ht="15.6" x14ac:dyDescent="0.3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</row>
    <row r="69" spans="2:12" ht="15.6" x14ac:dyDescent="0.3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</row>
    <row r="70" spans="2:12" ht="15.6" x14ac:dyDescent="0.3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</row>
    <row r="71" spans="2:12" ht="15.6" x14ac:dyDescent="0.3"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</row>
    <row r="72" spans="2:12" ht="15.6" x14ac:dyDescent="0.3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</row>
    <row r="73" spans="2:12" ht="15.6" x14ac:dyDescent="0.3"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</row>
    <row r="74" spans="2:12" ht="15.6" x14ac:dyDescent="0.3"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</row>
    <row r="75" spans="2:12" ht="15.6" x14ac:dyDescent="0.3"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</row>
    <row r="76" spans="2:12" ht="15.6" x14ac:dyDescent="0.3"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</row>
    <row r="77" spans="2:12" ht="15.6" x14ac:dyDescent="0.3"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</row>
    <row r="78" spans="2:12" ht="15.6" x14ac:dyDescent="0.3"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</row>
    <row r="79" spans="2:12" ht="15.6" x14ac:dyDescent="0.3"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</row>
    <row r="80" spans="2:12" ht="15.6" x14ac:dyDescent="0.3"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</row>
    <row r="81" spans="2:12" ht="15.6" x14ac:dyDescent="0.3"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</row>
    <row r="82" spans="2:12" ht="15.6" x14ac:dyDescent="0.3"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</row>
    <row r="83" spans="2:12" ht="15.6" x14ac:dyDescent="0.3"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</row>
    <row r="84" spans="2:12" ht="15.6" x14ac:dyDescent="0.3"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</row>
    <row r="85" spans="2:12" ht="15.6" x14ac:dyDescent="0.3"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</row>
    <row r="86" spans="2:12" ht="15.6" x14ac:dyDescent="0.3"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</row>
    <row r="87" spans="2:12" ht="15.6" x14ac:dyDescent="0.3"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</row>
    <row r="88" spans="2:12" ht="15.6" x14ac:dyDescent="0.3"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</row>
    <row r="89" spans="2:12" ht="15.6" x14ac:dyDescent="0.3"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</row>
    <row r="90" spans="2:12" ht="15.6" x14ac:dyDescent="0.3"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</row>
    <row r="91" spans="2:12" ht="15.6" x14ac:dyDescent="0.3"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</row>
    <row r="92" spans="2:12" ht="15.6" x14ac:dyDescent="0.3"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2:12" ht="15.6" x14ac:dyDescent="0.3"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2:12" ht="15.6" x14ac:dyDescent="0.3"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2:12" ht="15.6" x14ac:dyDescent="0.3"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2:12" ht="15.6" x14ac:dyDescent="0.3"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2:12" ht="15.6" x14ac:dyDescent="0.3"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2:12" ht="15.6" x14ac:dyDescent="0.3"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2:12" ht="15.6" x14ac:dyDescent="0.3"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2:12" ht="15.6" x14ac:dyDescent="0.3"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</sheetData>
  <mergeCells count="2">
    <mergeCell ref="A3:Q3"/>
    <mergeCell ref="B4:Q4"/>
  </mergeCells>
  <phoneticPr fontId="27" type="noConversion"/>
  <pageMargins left="0.7" right="0.7" top="0.75" bottom="0.75" header="0.3" footer="0.3"/>
  <pageSetup scale="35" orientation="landscape" r:id="rId1"/>
  <ignoredErrors>
    <ignoredError sqref="D18:E18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Dhimas Martinez</cp:lastModifiedBy>
  <cp:lastPrinted>2023-04-05T17:22:26Z</cp:lastPrinted>
  <dcterms:created xsi:type="dcterms:W3CDTF">2021-02-14T14:41:58Z</dcterms:created>
  <dcterms:modified xsi:type="dcterms:W3CDTF">2024-07-10T12:29:14Z</dcterms:modified>
</cp:coreProperties>
</file>