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bookViews>
    <workbookView xWindow="0" yWindow="0" windowWidth="28800" windowHeight="12330"/>
  </bookViews>
  <sheets>
    <sheet name="EEP" sheetId="1" r:id="rId1"/>
  </sheets>
  <externalReferences>
    <externalReference r:id="rId2"/>
    <externalReference r:id="rId3"/>
  </externalReferences>
  <definedNames>
    <definedName name="STATUS">[1]SB!$H$12:$H$14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33" i="1"/>
  <c r="J29" i="1"/>
  <c r="J28" i="1"/>
  <c r="F28" i="1"/>
  <c r="E28" i="1"/>
  <c r="J27" i="1"/>
  <c r="F27" i="1"/>
  <c r="E27" i="1"/>
  <c r="F26" i="1"/>
  <c r="E26" i="1"/>
  <c r="C25" i="1"/>
  <c r="F24" i="1"/>
  <c r="E24" i="1"/>
  <c r="C23" i="1"/>
  <c r="C22" i="1"/>
  <c r="C21" i="1"/>
  <c r="C20" i="1"/>
  <c r="F18" i="1"/>
  <c r="E18" i="1"/>
  <c r="D18" i="1"/>
  <c r="C18" i="1"/>
  <c r="F17" i="1"/>
  <c r="E17" i="1"/>
  <c r="F16" i="1"/>
  <c r="E16" i="1"/>
  <c r="F15" i="1"/>
  <c r="E15" i="1"/>
  <c r="F14" i="1"/>
  <c r="E14" i="1"/>
  <c r="F13" i="1"/>
  <c r="E13" i="1"/>
  <c r="D13" i="1"/>
  <c r="C13" i="1"/>
  <c r="F12" i="1"/>
  <c r="E12" i="1"/>
  <c r="F11" i="1"/>
  <c r="E11" i="1"/>
  <c r="F10" i="1"/>
  <c r="F9" i="1" s="1"/>
  <c r="E10" i="1"/>
  <c r="D9" i="1"/>
  <c r="I9" i="1" s="1"/>
  <c r="C9" i="1"/>
  <c r="C19" i="1" l="1"/>
  <c r="E9" i="1"/>
  <c r="C29" i="1" l="1"/>
  <c r="H24" i="1"/>
  <c r="H21" i="1"/>
  <c r="H25" i="1"/>
  <c r="H23" i="1"/>
  <c r="H20" i="1"/>
  <c r="H22" i="1"/>
  <c r="D20" i="1" l="1"/>
  <c r="D22" i="1" l="1"/>
  <c r="D23" i="1"/>
  <c r="D25" i="1"/>
  <c r="F20" i="1"/>
  <c r="E20" i="1"/>
  <c r="D21" i="1"/>
  <c r="E23" i="1" l="1"/>
  <c r="F23" i="1"/>
  <c r="F25" i="1"/>
  <c r="E25" i="1"/>
  <c r="I31" i="1"/>
  <c r="I32" i="1" s="1"/>
  <c r="E21" i="1"/>
  <c r="F21" i="1"/>
  <c r="F19" i="1" s="1"/>
  <c r="F29" i="1" s="1"/>
  <c r="D19" i="1"/>
  <c r="E22" i="1"/>
  <c r="F22" i="1"/>
  <c r="I24" i="1" l="1"/>
  <c r="E19" i="1"/>
  <c r="E29" i="1" s="1"/>
  <c r="D29" i="1"/>
  <c r="D30" i="1" s="1"/>
  <c r="I20" i="1"/>
  <c r="I22" i="1"/>
  <c r="I21" i="1"/>
  <c r="I25" i="1"/>
  <c r="I23" i="1"/>
</calcChain>
</file>

<file path=xl/sharedStrings.xml><?xml version="1.0" encoding="utf-8"?>
<sst xmlns="http://schemas.openxmlformats.org/spreadsheetml/2006/main" count="32" uniqueCount="32">
  <si>
    <t xml:space="preserve">Estado de Comparación de los Importes Presupuestados y Realizados </t>
  </si>
  <si>
    <t>Durante el Año Terminado el 30 de junio de 2021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</si>
  <si>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</si>
  <si>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</si>
  <si>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</si>
  <si>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</si>
  <si>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</si>
  <si>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</si>
  <si>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</si>
  <si>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</si>
  <si>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</si>
  <si>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</si>
  <si>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</si>
  <si>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</si>
  <si>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Ingresos por contraprestación</t>
    </r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</si>
  <si>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</si>
  <si>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</si>
  <si>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</si>
  <si>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a especificar (AGUA P Y S)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</si>
  <si>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</si>
  <si>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</si>
  <si>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</si>
  <si>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</si>
  <si>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</si>
  <si>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</si>
  <si>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</si>
  <si>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</si>
  <si>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</si>
  <si>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</si>
  <si>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r>
      <rPr>
        <b/>
        <sz val="12"/>
        <color indexed="63"/>
        <rFont val="Times New Roman"/>
        <family val="1"/>
      </rPr>
      <t>Resultado financiero (1-2)</t>
    </r>
  </si>
  <si>
    <t>Director General                                                                                                                         Directora Administrativa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</si>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</sst>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2" fillId="0" borderId="0" xfId="0" applyNumberFormat="1" applyFont="1"/>
    <xf numFmtId="165" fontId="7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2" fillId="0" borderId="0" xfId="0" applyNumberFormat="1" applyFont="1"/>
    <xf numFmtId="0" fontId="0" fillId="0" borderId="1" xfId="0" applyBorder="1"/>
    <xf numFmtId="167" fontId="0" fillId="0" borderId="0" xfId="0" applyNumberFormat="1"/>
    <xf numFmtId="168" fontId="2" fillId="0" borderId="0" xfId="0" applyNumberFormat="1" applyFont="1"/>
    <xf numFmtId="4" fontId="0" fillId="0" borderId="0" xfId="0" applyNumberFormat="1"/>
    <xf numFmtId="0" fontId="0" fillId="0" borderId="1" xfId="0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/>
    <xf numFmtId="0" fontId="0" fillId="0" borderId="0" xfId="0" applyAlignment="1"/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1076324</xdr:colOff>
      <xdr:row>1</xdr:row>
      <xdr:rowOff>166688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34224" cy="357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238124</xdr:colOff>
      <xdr:row>41</xdr:row>
      <xdr:rowOff>85724</xdr:rowOff>
    </xdr:from>
    <xdr:to>
      <xdr:col>6</xdr:col>
      <xdr:colOff>9524</xdr:colOff>
      <xdr:row>43</xdr:row>
      <xdr:rowOff>152399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" y="8267699"/>
          <a:ext cx="6905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%20FINANCIERO%20PLANTILLA%20JJ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CORAAMOCA%20CG%2006%202021%20enviar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D"/>
      <sheetName val="DATOS"/>
      <sheetName val="1"/>
      <sheetName val="CUENTAS"/>
      <sheetName val="ECPN"/>
      <sheetName val="2"/>
      <sheetName val="FINANCIERO"/>
      <sheetName val="3"/>
      <sheetName val="FISCAL"/>
      <sheetName val="4"/>
      <sheetName val="MERCANTIL"/>
      <sheetName val="CONTROL"/>
      <sheetName val="SB"/>
      <sheetName val="CALC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H12" t="str">
            <v>REVISADO, VERSIÓN FINAL</v>
          </cell>
        </row>
        <row r="13">
          <cell r="H13" t="str">
            <v xml:space="preserve">PENDIENTE </v>
          </cell>
        </row>
        <row r="14">
          <cell r="H14" t="str">
            <v>PENDIENTE DE REVISIÓN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Rt"/>
      <sheetName val="ES"/>
      <sheetName val="ER"/>
      <sheetName val="FE"/>
      <sheetName val="EP"/>
      <sheetName val="EEP"/>
      <sheetName val="Notas NF"/>
      <sheetName val="nota10 inventario"/>
      <sheetName val="nota13"/>
      <sheetName val="nota15 supidores"/>
      <sheetName val="nota27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/>
      <sheetData sheetId="1"/>
      <sheetData sheetId="2"/>
      <sheetData sheetId="3"/>
      <sheetData sheetId="4"/>
      <sheetData sheetId="5">
        <row r="292">
          <cell r="E292">
            <v>128385814</v>
          </cell>
          <cell r="G292">
            <v>136173955.95999998</v>
          </cell>
        </row>
        <row r="295">
          <cell r="E295">
            <v>192000000</v>
          </cell>
          <cell r="G295">
            <v>98369811.329999998</v>
          </cell>
        </row>
        <row r="309">
          <cell r="E309">
            <v>164785399.87</v>
          </cell>
          <cell r="G309">
            <v>125030059.34000002</v>
          </cell>
        </row>
        <row r="310">
          <cell r="E310">
            <v>61980588</v>
          </cell>
          <cell r="G310">
            <v>20115391.190000001</v>
          </cell>
        </row>
        <row r="311">
          <cell r="E311">
            <v>12519826.130000001</v>
          </cell>
          <cell r="G311">
            <v>11543429.030000001</v>
          </cell>
        </row>
        <row r="312">
          <cell r="E312">
            <v>11100000</v>
          </cell>
          <cell r="G312">
            <v>1089603.76</v>
          </cell>
        </row>
        <row r="313">
          <cell r="E313">
            <v>70000000</v>
          </cell>
          <cell r="G313">
            <v>15914303.290000001</v>
          </cell>
        </row>
      </sheetData>
      <sheetData sheetId="6"/>
      <sheetData sheetId="7"/>
      <sheetData sheetId="8">
        <row r="67">
          <cell r="A67" t="str">
            <v>Reynaldo Contantina Méndez  Sánchez                                                              María Patricia Almonte De Grullón</v>
          </cell>
        </row>
        <row r="74">
          <cell r="A74" t="str">
            <v>Lic. Yubelkis García</v>
          </cell>
        </row>
      </sheetData>
      <sheetData sheetId="9">
        <row r="14">
          <cell r="B14">
            <v>234543767.29000002</v>
          </cell>
        </row>
        <row r="33">
          <cell r="B33">
            <v>58006927.850000024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J40"/>
  <sheetViews>
    <sheetView tabSelected="1" topLeftCell="A25" workbookViewId="0">
      <selection activeCell="B33" sqref="B33:F33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7" width="11.42578125" customWidth="1"/>
    <col min="8" max="8" width="1.140625" customWidth="1"/>
    <col min="9" max="9" width="3.140625" style="1" hidden="1" customWidth="1"/>
    <col min="10" max="10" width="0.85546875" customWidth="1"/>
  </cols>
  <sheetData>
    <row r="2" spans="1:9" x14ac:dyDescent="0.25">
      <c r="B2" s="27"/>
      <c r="C2" s="27"/>
      <c r="D2" s="27"/>
      <c r="E2" s="27"/>
      <c r="F2" s="27"/>
    </row>
    <row r="3" spans="1:9" x14ac:dyDescent="0.25">
      <c r="A3" s="29" t="s">
        <v>0</v>
      </c>
      <c r="B3" s="29"/>
      <c r="C3" s="29"/>
      <c r="D3" s="29"/>
      <c r="E3" s="29"/>
      <c r="F3" s="29"/>
      <c r="G3" s="2"/>
      <c r="H3" s="2"/>
    </row>
    <row r="4" spans="1:9" x14ac:dyDescent="0.25">
      <c r="A4" s="29" t="s">
        <v>1</v>
      </c>
      <c r="B4" s="29"/>
      <c r="C4" s="29"/>
      <c r="D4" s="29"/>
      <c r="E4" s="29"/>
      <c r="F4" s="29"/>
      <c r="G4" s="2"/>
      <c r="H4" s="2"/>
    </row>
    <row r="5" spans="1:9" x14ac:dyDescent="0.25">
      <c r="A5" s="29" t="s">
        <v>2</v>
      </c>
      <c r="B5" s="29"/>
      <c r="C5" s="29"/>
      <c r="D5" s="29"/>
      <c r="E5" s="29"/>
      <c r="F5" s="29"/>
      <c r="G5" s="2"/>
      <c r="H5" s="2"/>
    </row>
    <row r="6" spans="1:9" x14ac:dyDescent="0.25">
      <c r="A6" s="30" t="s">
        <v>3</v>
      </c>
      <c r="B6" s="30"/>
      <c r="C6" s="30"/>
      <c r="D6" s="30"/>
      <c r="E6" s="30"/>
      <c r="F6" s="30"/>
      <c r="G6" s="3"/>
      <c r="H6" s="3"/>
    </row>
    <row r="7" spans="1:9" x14ac:dyDescent="0.25">
      <c r="A7" s="31"/>
      <c r="B7" s="31"/>
      <c r="C7" s="31"/>
      <c r="D7" s="31"/>
      <c r="E7" s="31"/>
      <c r="F7" s="31"/>
      <c r="G7" s="31"/>
      <c r="H7" s="31"/>
    </row>
    <row r="8" spans="1:9" ht="42.75" x14ac:dyDescent="0.25">
      <c r="A8" s="26" t="s">
        <v>4</v>
      </c>
      <c r="B8" s="26"/>
      <c r="C8" s="4" t="s">
        <v>5</v>
      </c>
      <c r="D8" s="4" t="s">
        <v>6</v>
      </c>
      <c r="E8" s="4" t="s">
        <v>7</v>
      </c>
      <c r="F8" s="4" t="s">
        <v>8</v>
      </c>
    </row>
    <row r="9" spans="1:9" x14ac:dyDescent="0.25">
      <c r="A9" s="5">
        <v>1</v>
      </c>
      <c r="B9" s="6" t="s">
        <v>9</v>
      </c>
      <c r="C9" s="7">
        <f>SUM(C10:C18)</f>
        <v>320385814</v>
      </c>
      <c r="D9" s="7">
        <f>SUM(D10:D18)</f>
        <v>234543767.28999996</v>
      </c>
      <c r="E9" s="8">
        <f>+D9/C9</f>
        <v>0.73206664290697954</v>
      </c>
      <c r="F9" s="7">
        <f>SUM(F10:F18)</f>
        <v>85842046.710000023</v>
      </c>
      <c r="I9" s="9">
        <f>+D9-[2]ER!B14</f>
        <v>0</v>
      </c>
    </row>
    <row r="10" spans="1:9" x14ac:dyDescent="0.25">
      <c r="A10" s="10">
        <v>1.1000000000000001</v>
      </c>
      <c r="B10" s="11" t="s">
        <v>10</v>
      </c>
      <c r="C10" s="12">
        <v>0</v>
      </c>
      <c r="D10" s="12">
        <v>0</v>
      </c>
      <c r="E10" s="13">
        <f t="shared" ref="E10:E18" si="0">IFERROR(+D10/C10,0)</f>
        <v>0</v>
      </c>
      <c r="F10" s="12">
        <f>+C10-D10</f>
        <v>0</v>
      </c>
    </row>
    <row r="11" spans="1:9" x14ac:dyDescent="0.25">
      <c r="A11" s="10">
        <v>1.2</v>
      </c>
      <c r="B11" s="11" t="s">
        <v>11</v>
      </c>
      <c r="C11" s="12">
        <v>0</v>
      </c>
      <c r="D11" s="12">
        <v>0</v>
      </c>
      <c r="E11" s="13">
        <f t="shared" si="0"/>
        <v>0</v>
      </c>
      <c r="F11" s="12">
        <f t="shared" ref="F11:F18" si="1">+C11-D11</f>
        <v>0</v>
      </c>
    </row>
    <row r="12" spans="1:9" x14ac:dyDescent="0.25">
      <c r="A12" s="10">
        <v>1.3</v>
      </c>
      <c r="B12" s="11" t="s">
        <v>12</v>
      </c>
      <c r="C12" s="12">
        <v>0</v>
      </c>
      <c r="D12" s="12">
        <v>0</v>
      </c>
      <c r="E12" s="13">
        <f t="shared" si="0"/>
        <v>0</v>
      </c>
      <c r="F12" s="12">
        <f t="shared" si="1"/>
        <v>0</v>
      </c>
    </row>
    <row r="13" spans="1:9" x14ac:dyDescent="0.25">
      <c r="A13" s="10">
        <v>1.4</v>
      </c>
      <c r="B13" s="11" t="s">
        <v>13</v>
      </c>
      <c r="C13" s="12">
        <f>+'[2]Pres A'!E292</f>
        <v>128385814</v>
      </c>
      <c r="D13" s="12">
        <f>+'[2]Pres A'!G292</f>
        <v>136173955.95999998</v>
      </c>
      <c r="E13" s="13">
        <f t="shared" si="0"/>
        <v>1.0606620133280455</v>
      </c>
      <c r="F13" s="12">
        <f t="shared" si="1"/>
        <v>-7788141.9599999785</v>
      </c>
    </row>
    <row r="14" spans="1:9" x14ac:dyDescent="0.25">
      <c r="A14" s="10">
        <v>1.5</v>
      </c>
      <c r="B14" s="11" t="s">
        <v>14</v>
      </c>
      <c r="C14" s="12">
        <v>0</v>
      </c>
      <c r="D14" s="12">
        <v>0</v>
      </c>
      <c r="E14" s="13">
        <f t="shared" si="0"/>
        <v>0</v>
      </c>
      <c r="F14" s="12">
        <f t="shared" si="1"/>
        <v>0</v>
      </c>
    </row>
    <row r="15" spans="1:9" x14ac:dyDescent="0.25">
      <c r="A15" s="10">
        <v>1.6</v>
      </c>
      <c r="B15" s="11" t="s">
        <v>15</v>
      </c>
      <c r="C15" s="12">
        <v>0</v>
      </c>
      <c r="D15" s="12">
        <v>0</v>
      </c>
      <c r="E15" s="13">
        <f t="shared" si="0"/>
        <v>0</v>
      </c>
      <c r="F15" s="12">
        <f t="shared" si="1"/>
        <v>0</v>
      </c>
    </row>
    <row r="16" spans="1:9" x14ac:dyDescent="0.25">
      <c r="A16" s="10">
        <v>1.7</v>
      </c>
      <c r="B16" s="11" t="s">
        <v>16</v>
      </c>
      <c r="C16" s="12">
        <v>0</v>
      </c>
      <c r="D16" s="12">
        <v>0</v>
      </c>
      <c r="E16" s="13">
        <f t="shared" si="0"/>
        <v>0</v>
      </c>
      <c r="F16" s="12">
        <f t="shared" si="1"/>
        <v>0</v>
      </c>
    </row>
    <row r="17" spans="1:10" x14ac:dyDescent="0.25">
      <c r="A17" s="10">
        <v>1.8</v>
      </c>
      <c r="B17" s="11" t="s">
        <v>17</v>
      </c>
      <c r="C17" s="12">
        <v>0</v>
      </c>
      <c r="D17" s="12">
        <v>0</v>
      </c>
      <c r="E17" s="13">
        <f t="shared" si="0"/>
        <v>0</v>
      </c>
      <c r="F17" s="12">
        <f t="shared" si="1"/>
        <v>0</v>
      </c>
    </row>
    <row r="18" spans="1:10" x14ac:dyDescent="0.25">
      <c r="A18" s="10">
        <v>1.9</v>
      </c>
      <c r="B18" s="11" t="s">
        <v>18</v>
      </c>
      <c r="C18" s="12">
        <f>+'[2]Pres A'!E295</f>
        <v>192000000</v>
      </c>
      <c r="D18" s="12">
        <f>+'[2]Pres A'!G295</f>
        <v>98369811.329999998</v>
      </c>
      <c r="E18" s="13">
        <f t="shared" si="0"/>
        <v>0.51234276734374995</v>
      </c>
      <c r="F18" s="12">
        <f t="shared" si="1"/>
        <v>93630188.670000002</v>
      </c>
    </row>
    <row r="19" spans="1:10" x14ac:dyDescent="0.25">
      <c r="A19" s="5">
        <v>2</v>
      </c>
      <c r="B19" s="6" t="s">
        <v>19</v>
      </c>
      <c r="C19" s="7">
        <f>SUM(C20:C28)</f>
        <v>320385814</v>
      </c>
      <c r="D19" s="7">
        <f>SUM(D20:D28)</f>
        <v>173692786.61000001</v>
      </c>
      <c r="E19" s="8">
        <f>+D19/C19</f>
        <v>0.54213632133537604</v>
      </c>
      <c r="F19" s="7">
        <f>SUM(F20:F28)</f>
        <v>146693027.38999999</v>
      </c>
    </row>
    <row r="20" spans="1:10" ht="14.25" customHeight="1" x14ac:dyDescent="0.25">
      <c r="A20" s="10">
        <v>2.1</v>
      </c>
      <c r="B20" s="11" t="s">
        <v>20</v>
      </c>
      <c r="C20" s="12">
        <f>+'[2]Pres A'!E309</f>
        <v>164785399.87</v>
      </c>
      <c r="D20" s="12">
        <f>+'[2]Pres A'!G309</f>
        <v>125030059.34000002</v>
      </c>
      <c r="E20" s="13">
        <f t="shared" ref="E20:E28" si="2">IFERROR(+D20/C20,0)</f>
        <v>0.75874476403028934</v>
      </c>
      <c r="F20" s="12">
        <f t="shared" ref="F20:F28" si="3">+C20-D20</f>
        <v>39755340.529999986</v>
      </c>
      <c r="H20" s="14">
        <f t="shared" ref="H20:H25" si="4">+C20/$C$19</f>
        <v>0.51433425785200337</v>
      </c>
      <c r="I20" s="15">
        <f t="shared" ref="I20:I25" si="5">+D20/$D$19</f>
        <v>0.7198344950313651</v>
      </c>
    </row>
    <row r="21" spans="1:10" x14ac:dyDescent="0.25">
      <c r="A21" s="10">
        <v>2.2000000000000002</v>
      </c>
      <c r="B21" s="11" t="s">
        <v>21</v>
      </c>
      <c r="C21" s="12">
        <f>+'[2]Pres A'!E310</f>
        <v>61980588</v>
      </c>
      <c r="D21" s="12">
        <f>+'[2]Pres A'!G310</f>
        <v>20115391.190000001</v>
      </c>
      <c r="E21" s="13">
        <f t="shared" si="2"/>
        <v>0.32454340688087696</v>
      </c>
      <c r="F21" s="12">
        <f t="shared" si="3"/>
        <v>41865196.810000002</v>
      </c>
      <c r="H21" s="14">
        <f t="shared" si="4"/>
        <v>0.19345609353352955</v>
      </c>
      <c r="I21" s="15">
        <f t="shared" si="5"/>
        <v>0.11581017025863007</v>
      </c>
    </row>
    <row r="22" spans="1:10" x14ac:dyDescent="0.25">
      <c r="A22" s="10">
        <v>2.2999999999999998</v>
      </c>
      <c r="B22" s="11" t="s">
        <v>22</v>
      </c>
      <c r="C22" s="12">
        <f>+'[2]Pres A'!E311</f>
        <v>12519826.130000001</v>
      </c>
      <c r="D22" s="12">
        <f>+'[2]Pres A'!G311</f>
        <v>11543429.030000001</v>
      </c>
      <c r="E22" s="13">
        <f t="shared" si="2"/>
        <v>0.9220119281321042</v>
      </c>
      <c r="F22" s="12">
        <f t="shared" si="3"/>
        <v>976397.09999999963</v>
      </c>
      <c r="H22" s="14">
        <f t="shared" si="4"/>
        <v>3.9077342325774762E-2</v>
      </c>
      <c r="I22" s="15">
        <f t="shared" si="5"/>
        <v>6.6458885572024159E-2</v>
      </c>
    </row>
    <row r="23" spans="1:10" x14ac:dyDescent="0.25">
      <c r="A23" s="10">
        <v>2.4</v>
      </c>
      <c r="B23" s="11" t="s">
        <v>23</v>
      </c>
      <c r="C23" s="12">
        <f>+'[2]Pres A'!E312</f>
        <v>11100000</v>
      </c>
      <c r="D23" s="12">
        <f>+'[2]Pres A'!G312</f>
        <v>1089603.76</v>
      </c>
      <c r="E23" s="13">
        <f t="shared" si="2"/>
        <v>9.8162500900900895E-2</v>
      </c>
      <c r="F23" s="12">
        <f t="shared" si="3"/>
        <v>10010396.24</v>
      </c>
      <c r="H23" s="14">
        <f t="shared" si="4"/>
        <v>3.4645728727552214E-2</v>
      </c>
      <c r="I23" s="15">
        <f t="shared" si="5"/>
        <v>6.2731664409676081E-3</v>
      </c>
    </row>
    <row r="24" spans="1:10" x14ac:dyDescent="0.25">
      <c r="A24" s="10">
        <v>2.5</v>
      </c>
      <c r="B24" s="11" t="s">
        <v>24</v>
      </c>
      <c r="C24" s="16"/>
      <c r="D24" s="16"/>
      <c r="E24" s="13">
        <f t="shared" si="2"/>
        <v>0</v>
      </c>
      <c r="F24" s="12">
        <f t="shared" si="3"/>
        <v>0</v>
      </c>
      <c r="H24" s="14">
        <f t="shared" si="4"/>
        <v>0</v>
      </c>
      <c r="I24" s="15">
        <f t="shared" si="5"/>
        <v>0</v>
      </c>
    </row>
    <row r="25" spans="1:10" x14ac:dyDescent="0.25">
      <c r="A25" s="10">
        <v>2.6</v>
      </c>
      <c r="B25" s="11" t="s">
        <v>25</v>
      </c>
      <c r="C25" s="12">
        <f>+'[2]Pres A'!E313</f>
        <v>70000000</v>
      </c>
      <c r="D25" s="12">
        <f>+'[2]Pres A'!G313</f>
        <v>15914303.290000001</v>
      </c>
      <c r="E25" s="13">
        <f t="shared" si="2"/>
        <v>0.22734718985714286</v>
      </c>
      <c r="F25" s="12">
        <f t="shared" si="3"/>
        <v>54085696.710000001</v>
      </c>
      <c r="H25" s="14">
        <f t="shared" si="4"/>
        <v>0.21848657756114009</v>
      </c>
      <c r="I25" s="15">
        <f t="shared" si="5"/>
        <v>9.1623282697013086E-2</v>
      </c>
    </row>
    <row r="26" spans="1:10" x14ac:dyDescent="0.25">
      <c r="A26" s="10">
        <v>2.7</v>
      </c>
      <c r="B26" s="11" t="s">
        <v>26</v>
      </c>
      <c r="C26" s="12"/>
      <c r="D26" s="12"/>
      <c r="E26" s="13">
        <f t="shared" si="2"/>
        <v>0</v>
      </c>
      <c r="F26" s="12">
        <f t="shared" si="3"/>
        <v>0</v>
      </c>
      <c r="H26" s="17"/>
      <c r="I26" s="18"/>
    </row>
    <row r="27" spans="1:10" ht="30" x14ac:dyDescent="0.25">
      <c r="A27" s="10">
        <v>2.8</v>
      </c>
      <c r="B27" s="11" t="s">
        <v>27</v>
      </c>
      <c r="C27" s="12"/>
      <c r="D27" s="12"/>
      <c r="E27" s="13">
        <f t="shared" si="2"/>
        <v>0</v>
      </c>
      <c r="F27" s="12">
        <f t="shared" si="3"/>
        <v>0</v>
      </c>
      <c r="I27" s="9"/>
      <c r="J27" s="19">
        <f>SUM(J28:J36)</f>
        <v>49388</v>
      </c>
    </row>
    <row r="28" spans="1:10" x14ac:dyDescent="0.25">
      <c r="A28" s="10">
        <v>2.9</v>
      </c>
      <c r="B28" s="11" t="s">
        <v>28</v>
      </c>
      <c r="C28" s="12"/>
      <c r="D28" s="12"/>
      <c r="E28" s="13">
        <f t="shared" si="2"/>
        <v>0</v>
      </c>
      <c r="F28" s="12">
        <f t="shared" si="3"/>
        <v>0</v>
      </c>
      <c r="I28" s="9">
        <v>3108</v>
      </c>
      <c r="J28" s="19">
        <f>+I28</f>
        <v>3108</v>
      </c>
    </row>
    <row r="29" spans="1:10" ht="15.75" x14ac:dyDescent="0.25">
      <c r="A29" s="20"/>
      <c r="B29" s="21" t="s">
        <v>29</v>
      </c>
      <c r="C29" s="22">
        <f>+C9-C19</f>
        <v>0</v>
      </c>
      <c r="D29" s="22">
        <f>+D9-D19</f>
        <v>60850980.679999948</v>
      </c>
      <c r="E29" s="23">
        <f>+E9-E19</f>
        <v>0.1899303215716035</v>
      </c>
      <c r="F29" s="22">
        <f>+F9-F19</f>
        <v>-60850980.679999962</v>
      </c>
      <c r="I29" s="9">
        <v>13052</v>
      </c>
      <c r="J29" s="19">
        <f>+I29</f>
        <v>13052</v>
      </c>
    </row>
    <row r="30" spans="1:10" ht="1.5" customHeight="1" x14ac:dyDescent="0.25">
      <c r="D30" s="24">
        <f>+[2]ER!B33-'[2]Pres A'!G313-EEP!D29</f>
        <v>-18758356.119999923</v>
      </c>
      <c r="J30">
        <v>21686</v>
      </c>
    </row>
    <row r="31" spans="1:10" x14ac:dyDescent="0.25">
      <c r="I31" s="9">
        <f>+D25</f>
        <v>15914303.290000001</v>
      </c>
      <c r="J31">
        <v>2414</v>
      </c>
    </row>
    <row r="32" spans="1:10" x14ac:dyDescent="0.25">
      <c r="I32" s="9">
        <f>+I29-I31</f>
        <v>-15901251.290000001</v>
      </c>
      <c r="J32">
        <v>9128</v>
      </c>
    </row>
    <row r="33" spans="2:9" x14ac:dyDescent="0.25">
      <c r="B33" s="27" t="str">
        <f>+[2]ES!A67</f>
        <v>Reynaldo Contantina Méndez  Sánchez                                                              María Patricia Almonte De Grullón</v>
      </c>
      <c r="C33" s="27"/>
      <c r="D33" s="27"/>
      <c r="E33" s="27"/>
      <c r="F33" s="27"/>
      <c r="I33" s="9"/>
    </row>
    <row r="34" spans="2:9" x14ac:dyDescent="0.25">
      <c r="B34" s="25" t="s">
        <v>30</v>
      </c>
      <c r="C34" s="25"/>
      <c r="D34" s="25"/>
      <c r="E34" s="25"/>
      <c r="F34" s="25"/>
      <c r="I34" s="9"/>
    </row>
    <row r="36" spans="2:9" x14ac:dyDescent="0.25">
      <c r="B36" s="28"/>
      <c r="C36" s="28"/>
      <c r="D36" s="28"/>
      <c r="E36" s="28"/>
      <c r="F36" s="28"/>
    </row>
    <row r="39" spans="2:9" x14ac:dyDescent="0.25">
      <c r="B39" s="27" t="str">
        <f>+[2]ES!A74</f>
        <v>Lic. Yubelkis García</v>
      </c>
      <c r="C39" s="27"/>
      <c r="D39" s="27"/>
      <c r="E39" s="27"/>
      <c r="F39" s="27"/>
    </row>
    <row r="40" spans="2:9" x14ac:dyDescent="0.25">
      <c r="B40" s="28" t="s">
        <v>31</v>
      </c>
      <c r="C40" s="28"/>
      <c r="D40" s="28"/>
      <c r="E40" s="28"/>
      <c r="F40" s="28"/>
    </row>
  </sheetData>
  <mergeCells count="11">
    <mergeCell ref="A7:H7"/>
    <mergeCell ref="B2:F2"/>
    <mergeCell ref="A3:F3"/>
    <mergeCell ref="A4:F4"/>
    <mergeCell ref="A5:F5"/>
    <mergeCell ref="A6:F6"/>
    <mergeCell ref="A8:B8"/>
    <mergeCell ref="B33:F33"/>
    <mergeCell ref="B36:F36"/>
    <mergeCell ref="B39:F39"/>
    <mergeCell ref="B40:F40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dcterms:created xsi:type="dcterms:W3CDTF">2021-07-13T20:08:54Z</dcterms:created>
  <dcterms:modified xsi:type="dcterms:W3CDTF">2021-07-14T16:55:44Z</dcterms:modified>
</cp:coreProperties>
</file>