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Documentos\FINANZA\FINANZAS ABRIL 2023\"/>
    </mc:Choice>
  </mc:AlternateContent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44" i="1" l="1"/>
  <c r="E43" i="1"/>
  <c r="J33" i="1"/>
  <c r="J32" i="1"/>
  <c r="J31" i="1" s="1"/>
  <c r="F32" i="1"/>
  <c r="E32" i="1"/>
  <c r="F31" i="1"/>
  <c r="E31" i="1"/>
  <c r="F30" i="1"/>
  <c r="E30" i="1"/>
  <c r="C29" i="1"/>
  <c r="F28" i="1"/>
  <c r="E28" i="1"/>
  <c r="C27" i="1"/>
  <c r="C26" i="1"/>
  <c r="C25" i="1"/>
  <c r="C24" i="1"/>
  <c r="C23" i="1"/>
  <c r="H28" i="1" s="1"/>
  <c r="D22" i="1"/>
  <c r="C22" i="1"/>
  <c r="F22" i="1" s="1"/>
  <c r="F21" i="1"/>
  <c r="E21" i="1"/>
  <c r="F20" i="1"/>
  <c r="E20" i="1"/>
  <c r="F19" i="1"/>
  <c r="E19" i="1"/>
  <c r="F18" i="1"/>
  <c r="E18" i="1"/>
  <c r="D17" i="1"/>
  <c r="C17" i="1"/>
  <c r="F17" i="1" s="1"/>
  <c r="F16" i="1"/>
  <c r="E16" i="1"/>
  <c r="F15" i="1"/>
  <c r="E15" i="1"/>
  <c r="F14" i="1"/>
  <c r="E14" i="1"/>
  <c r="A8" i="1"/>
  <c r="B6" i="1"/>
  <c r="D26" i="1"/>
  <c r="E17" i="1" l="1"/>
  <c r="H25" i="1"/>
  <c r="E22" i="1"/>
  <c r="H27" i="1"/>
  <c r="E26" i="1"/>
  <c r="F26" i="1"/>
  <c r="F13" i="1"/>
  <c r="H24" i="1"/>
  <c r="H26" i="1"/>
  <c r="H29" i="1"/>
  <c r="C13" i="1"/>
  <c r="C33" i="1" s="1"/>
  <c r="D24" i="1"/>
  <c r="D29" i="1"/>
  <c r="D13" i="1"/>
  <c r="D25" i="1"/>
  <c r="D27" i="1"/>
  <c r="F27" i="1" l="1"/>
  <c r="E27" i="1"/>
  <c r="E29" i="1"/>
  <c r="I35" i="1"/>
  <c r="I42" i="1" s="1"/>
  <c r="F29" i="1"/>
  <c r="F25" i="1"/>
  <c r="E25" i="1"/>
  <c r="E24" i="1"/>
  <c r="D23" i="1"/>
  <c r="I25" i="1" s="1"/>
  <c r="F24" i="1"/>
  <c r="E13" i="1"/>
  <c r="I13" i="1"/>
  <c r="D33" i="1" l="1"/>
  <c r="I24" i="1"/>
  <c r="F23" i="1"/>
  <c r="F33" i="1" s="1"/>
  <c r="I28" i="1"/>
  <c r="E23" i="1"/>
  <c r="E33" i="1" s="1"/>
  <c r="I26" i="1"/>
  <c r="I29" i="1"/>
  <c r="I27" i="1"/>
  <c r="D34" i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<sst xmlns="http://schemas.openxmlformats.org/spreadsheetml/2006/main" count="33" uniqueCount="33">
  <si>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</si>
  <si>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</si>
  <si>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</si>
  <si>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</si>
  <si>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</si>
  <si>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</si>
  <si>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</si>
  <si>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</si>
  <si>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</si>
  <si>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</si>
  <si>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</si>
  <si>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</si>
  <si>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</si>
  <si>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</si>
  <si>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</si>
  <si>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</si>
  <si>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</si>
  <si>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</si>
  <si>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</si>
  <si>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</si>
  <si>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</si>
  <si>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</si>
  <si>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</si>
  <si>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</si>
  <si>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</si>
  <si>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</si>
  <si>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</si>
  <si>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</si>
  <si>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</si>
  <si>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</si>
  <si>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 xml:space="preserve">Encargada de Contabilidad 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</si>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</sst>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65</xdr:row>
      <xdr:rowOff>9525</xdr:rowOff>
    </xdr:from>
    <xdr:to>
      <xdr:col>6</xdr:col>
      <xdr:colOff>0</xdr:colOff>
      <xdr:row>66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4394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4%202023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30 de Abril del 2023</v>
          </cell>
        </row>
      </sheetData>
      <sheetData sheetId="2"/>
      <sheetData sheetId="3"/>
      <sheetData sheetId="4">
        <row r="292">
          <cell r="E292">
            <v>189281302</v>
          </cell>
          <cell r="G292">
            <v>20169142</v>
          </cell>
        </row>
        <row r="295">
          <cell r="E295">
            <v>222257238</v>
          </cell>
          <cell r="G295">
            <v>62992822.130000003</v>
          </cell>
        </row>
        <row r="309">
          <cell r="E309">
            <v>223618282</v>
          </cell>
          <cell r="G309">
            <v>60440301.250000007</v>
          </cell>
        </row>
        <row r="310">
          <cell r="E310">
            <v>53836258</v>
          </cell>
          <cell r="G310">
            <v>19096903.069999997</v>
          </cell>
        </row>
        <row r="311">
          <cell r="E311">
            <v>11326000</v>
          </cell>
          <cell r="G311">
            <v>27765073.730000004</v>
          </cell>
        </row>
        <row r="312">
          <cell r="E312">
            <v>4500000</v>
          </cell>
          <cell r="G312">
            <v>80000</v>
          </cell>
        </row>
        <row r="313">
          <cell r="E313">
            <v>118258000</v>
          </cell>
          <cell r="G313">
            <v>5572133.6200000001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B14">
            <v>83161964.129999995</v>
          </cell>
        </row>
        <row r="33">
          <cell r="B33">
            <v>-16512428.230000004</v>
          </cell>
        </row>
      </sheetData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>
        <row r="33">
          <cell r="D33">
            <v>-29792447.540000021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tabSelected="1" workbookViewId="0">
      <selection activeCell="N22" sqref="N22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1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33" t="str">
        <f>+[1]BALANZA!B1</f>
        <v>CORPORACION DEL ACUEDUCTO Y ALCANTARILLADO DE MOCA</v>
      </c>
      <c r="C6" s="33"/>
      <c r="D6" s="33"/>
      <c r="E6" s="33"/>
      <c r="F6" s="33"/>
    </row>
    <row r="7" spans="1:13" x14ac:dyDescent="0.25">
      <c r="A7" s="34" t="s">
        <v>0</v>
      </c>
      <c r="B7" s="34"/>
      <c r="C7" s="34"/>
      <c r="D7" s="34"/>
      <c r="E7" s="34"/>
      <c r="F7" s="34"/>
      <c r="G7" s="2"/>
      <c r="H7" s="2"/>
    </row>
    <row r="8" spans="1:13" x14ac:dyDescent="0.25">
      <c r="A8" s="34" t="str">
        <f>("Durante el Periodo Terminado el "&amp;[1]BALANZA!B3&amp;"")</f>
        <v>Durante el Periodo Terminado el 30 de Abril del 2023</v>
      </c>
      <c r="B8" s="34"/>
      <c r="C8" s="34"/>
      <c r="D8" s="34"/>
      <c r="E8" s="34"/>
      <c r="F8" s="34"/>
      <c r="G8" s="2"/>
      <c r="H8" s="2"/>
    </row>
    <row r="9" spans="1:13" x14ac:dyDescent="0.25">
      <c r="A9" s="34" t="s">
        <v>1</v>
      </c>
      <c r="B9" s="34"/>
      <c r="C9" s="34"/>
      <c r="D9" s="34"/>
      <c r="E9" s="34"/>
      <c r="F9" s="34"/>
      <c r="G9" s="2"/>
      <c r="H9" s="2"/>
    </row>
    <row r="10" spans="1:13" x14ac:dyDescent="0.25">
      <c r="A10" s="35" t="s">
        <v>2</v>
      </c>
      <c r="B10" s="35"/>
      <c r="C10" s="35"/>
      <c r="D10" s="35"/>
      <c r="E10" s="35"/>
      <c r="F10" s="35"/>
      <c r="G10" s="3"/>
      <c r="H10" s="3"/>
    </row>
    <row r="11" spans="1:13" x14ac:dyDescent="0.25">
      <c r="A11" s="36"/>
      <c r="B11" s="36"/>
      <c r="C11" s="36"/>
      <c r="D11" s="36"/>
      <c r="E11" s="36"/>
      <c r="F11" s="36"/>
      <c r="G11" s="36"/>
      <c r="H11" s="36"/>
    </row>
    <row r="12" spans="1:13" ht="42.75" x14ac:dyDescent="0.25">
      <c r="A12" s="31" t="s">
        <v>3</v>
      </c>
      <c r="B12" s="31"/>
      <c r="C12" s="4" t="s">
        <v>4</v>
      </c>
      <c r="D12" s="4" t="s">
        <v>5</v>
      </c>
      <c r="E12" s="4" t="s">
        <v>6</v>
      </c>
      <c r="F12" s="4" t="s">
        <v>7</v>
      </c>
    </row>
    <row r="13" spans="1:13" x14ac:dyDescent="0.25">
      <c r="A13" s="5">
        <v>1</v>
      </c>
      <c r="B13" s="6" t="s">
        <v>8</v>
      </c>
      <c r="C13" s="7">
        <f>SUM(C14:C22)</f>
        <v>411538540</v>
      </c>
      <c r="D13" s="7">
        <f>SUM(D14:D22)</f>
        <v>83161964.129999995</v>
      </c>
      <c r="E13" s="8">
        <f>+D13/C13</f>
        <v>0.2020757621631257</v>
      </c>
      <c r="F13" s="7">
        <f>SUM(F14:F22)</f>
        <v>328376575.87</v>
      </c>
      <c r="I13" s="9">
        <f>+D13-[1]ERF!B14</f>
        <v>0</v>
      </c>
      <c r="M13" s="10"/>
    </row>
    <row r="14" spans="1:13" hidden="1" x14ac:dyDescent="0.25">
      <c r="A14" s="11">
        <v>1.1000000000000001</v>
      </c>
      <c r="B14" s="12" t="s">
        <v>9</v>
      </c>
      <c r="C14" s="13">
        <v>0</v>
      </c>
      <c r="D14" s="13">
        <v>0</v>
      </c>
      <c r="E14" s="14">
        <f t="shared" ref="E14:E22" si="0">IFERROR(+D14/C14,0)</f>
        <v>0</v>
      </c>
      <c r="F14" s="13">
        <f>+C14-D14</f>
        <v>0</v>
      </c>
    </row>
    <row r="15" spans="1:13" hidden="1" x14ac:dyDescent="0.25">
      <c r="A15" s="11">
        <v>1.2</v>
      </c>
      <c r="B15" s="12" t="s">
        <v>10</v>
      </c>
      <c r="C15" s="13">
        <v>0</v>
      </c>
      <c r="D15" s="13">
        <v>0</v>
      </c>
      <c r="E15" s="14">
        <f t="shared" si="0"/>
        <v>0</v>
      </c>
      <c r="F15" s="13">
        <f t="shared" ref="F15:F22" si="1">+C15-D15</f>
        <v>0</v>
      </c>
    </row>
    <row r="16" spans="1:13" hidden="1" x14ac:dyDescent="0.25">
      <c r="A16" s="11">
        <v>1.3</v>
      </c>
      <c r="B16" s="12" t="s">
        <v>11</v>
      </c>
      <c r="C16" s="13">
        <v>0</v>
      </c>
      <c r="D16" s="13">
        <v>0</v>
      </c>
      <c r="E16" s="14">
        <f t="shared" si="0"/>
        <v>0</v>
      </c>
      <c r="F16" s="13">
        <f t="shared" si="1"/>
        <v>0</v>
      </c>
    </row>
    <row r="17" spans="1:10" x14ac:dyDescent="0.25">
      <c r="A17" s="11">
        <v>1.4</v>
      </c>
      <c r="B17" s="12" t="s">
        <v>12</v>
      </c>
      <c r="C17" s="13">
        <f>+'[1]Pres A'!E292</f>
        <v>189281302</v>
      </c>
      <c r="D17" s="13">
        <f>+'[1]Pres A'!G292</f>
        <v>20169142</v>
      </c>
      <c r="E17" s="14">
        <f t="shared" si="0"/>
        <v>0.10655644158660743</v>
      </c>
      <c r="F17" s="13">
        <f t="shared" si="1"/>
        <v>169112160</v>
      </c>
    </row>
    <row r="18" spans="1:10" hidden="1" x14ac:dyDescent="0.25">
      <c r="A18" s="11">
        <v>1.5</v>
      </c>
      <c r="B18" s="12" t="s">
        <v>13</v>
      </c>
      <c r="C18" s="13">
        <v>0</v>
      </c>
      <c r="D18" s="13">
        <v>0</v>
      </c>
      <c r="E18" s="14">
        <f t="shared" si="0"/>
        <v>0</v>
      </c>
      <c r="F18" s="13">
        <f t="shared" si="1"/>
        <v>0</v>
      </c>
    </row>
    <row r="19" spans="1:10" hidden="1" x14ac:dyDescent="0.25">
      <c r="A19" s="11">
        <v>1.6</v>
      </c>
      <c r="B19" s="12" t="s">
        <v>14</v>
      </c>
      <c r="C19" s="13">
        <v>0</v>
      </c>
      <c r="D19" s="13">
        <v>0</v>
      </c>
      <c r="E19" s="14">
        <f t="shared" si="0"/>
        <v>0</v>
      </c>
      <c r="F19" s="13">
        <f t="shared" si="1"/>
        <v>0</v>
      </c>
    </row>
    <row r="20" spans="1:10" hidden="1" x14ac:dyDescent="0.25">
      <c r="A20" s="11">
        <v>1.7</v>
      </c>
      <c r="B20" s="12" t="s">
        <v>15</v>
      </c>
      <c r="C20" s="13">
        <v>0</v>
      </c>
      <c r="D20" s="13">
        <v>0</v>
      </c>
      <c r="E20" s="14">
        <f t="shared" si="0"/>
        <v>0</v>
      </c>
      <c r="F20" s="13">
        <f t="shared" si="1"/>
        <v>0</v>
      </c>
    </row>
    <row r="21" spans="1:10" hidden="1" x14ac:dyDescent="0.25">
      <c r="A21" s="11">
        <v>1.8</v>
      </c>
      <c r="B21" s="12" t="s">
        <v>16</v>
      </c>
      <c r="C21" s="13">
        <v>0</v>
      </c>
      <c r="D21" s="13">
        <v>0</v>
      </c>
      <c r="E21" s="14">
        <f t="shared" si="0"/>
        <v>0</v>
      </c>
      <c r="F21" s="13">
        <f t="shared" si="1"/>
        <v>0</v>
      </c>
    </row>
    <row r="22" spans="1:10" x14ac:dyDescent="0.25">
      <c r="A22" s="11">
        <v>1.9</v>
      </c>
      <c r="B22" s="12" t="s">
        <v>17</v>
      </c>
      <c r="C22" s="13">
        <f>+'[1]Pres A'!E295</f>
        <v>222257238</v>
      </c>
      <c r="D22" s="13">
        <f>+'[1]Pres A'!G295</f>
        <v>62992822.130000003</v>
      </c>
      <c r="E22" s="14">
        <f t="shared" si="0"/>
        <v>0.28342304033311166</v>
      </c>
      <c r="F22" s="13">
        <f t="shared" si="1"/>
        <v>159264415.87</v>
      </c>
    </row>
    <row r="23" spans="1:10" x14ac:dyDescent="0.25">
      <c r="A23" s="5">
        <v>2</v>
      </c>
      <c r="B23" s="6" t="s">
        <v>18</v>
      </c>
      <c r="C23" s="7">
        <f>SUM(C24:C32)</f>
        <v>411538540</v>
      </c>
      <c r="D23" s="7">
        <f>SUM(D24:D32)</f>
        <v>112954411.67000002</v>
      </c>
      <c r="E23" s="8">
        <f>+D23/C23</f>
        <v>0.27446861154243296</v>
      </c>
      <c r="F23" s="7">
        <f>SUM(F24:F32)</f>
        <v>298584128.32999998</v>
      </c>
    </row>
    <row r="24" spans="1:10" ht="14.25" customHeight="1" x14ac:dyDescent="0.25">
      <c r="A24" s="11">
        <v>2.1</v>
      </c>
      <c r="B24" s="12" t="s">
        <v>19</v>
      </c>
      <c r="C24" s="13">
        <f>+'[1]Pres A'!E309</f>
        <v>223618282</v>
      </c>
      <c r="D24" s="13">
        <f>+'[1]Pres A'!G309</f>
        <v>60440301.250000007</v>
      </c>
      <c r="E24" s="14">
        <f t="shared" ref="E24:E32" si="2">IFERROR(+D24/C24,0)</f>
        <v>0.27028336283345566</v>
      </c>
      <c r="F24" s="13">
        <f t="shared" ref="F24:F32" si="3">+C24-D24</f>
        <v>163177980.75</v>
      </c>
      <c r="H24" s="15">
        <f t="shared" ref="H24:H29" si="4">+C24/$C$23</f>
        <v>0.54337142275909323</v>
      </c>
      <c r="I24" s="16">
        <f t="shared" ref="I24:I29" si="5">+D24/$D$23</f>
        <v>0.53508579573304593</v>
      </c>
    </row>
    <row r="25" spans="1:10" x14ac:dyDescent="0.25">
      <c r="A25" s="11">
        <v>2.2000000000000002</v>
      </c>
      <c r="B25" s="12" t="s">
        <v>20</v>
      </c>
      <c r="C25" s="13">
        <f>+'[1]Pres A'!E310</f>
        <v>53836258</v>
      </c>
      <c r="D25" s="13">
        <f>+'[1]Pres A'!G310</f>
        <v>19096903.069999997</v>
      </c>
      <c r="E25" s="14">
        <f t="shared" si="2"/>
        <v>0.35472196210219509</v>
      </c>
      <c r="F25" s="13">
        <f t="shared" si="3"/>
        <v>34739354.930000007</v>
      </c>
      <c r="H25" s="15">
        <f t="shared" si="4"/>
        <v>0.13081705057319784</v>
      </c>
      <c r="I25" s="16">
        <f t="shared" si="5"/>
        <v>0.16906735016063135</v>
      </c>
    </row>
    <row r="26" spans="1:10" x14ac:dyDescent="0.25">
      <c r="A26" s="11">
        <v>2.2999999999999998</v>
      </c>
      <c r="B26" s="12" t="s">
        <v>21</v>
      </c>
      <c r="C26" s="13">
        <f>+'[1]Pres A'!E311</f>
        <v>11326000</v>
      </c>
      <c r="D26" s="13">
        <f>+'[1]Pres A'!G311</f>
        <v>27765073.730000004</v>
      </c>
      <c r="E26" s="14">
        <f t="shared" si="2"/>
        <v>2.4514456763199721</v>
      </c>
      <c r="F26" s="13">
        <f t="shared" si="3"/>
        <v>-16439073.730000004</v>
      </c>
      <c r="H26" s="15">
        <f t="shared" si="4"/>
        <v>2.7521116248310547E-2</v>
      </c>
      <c r="I26" s="16">
        <f t="shared" si="5"/>
        <v>0.24580778492403263</v>
      </c>
    </row>
    <row r="27" spans="1:10" x14ac:dyDescent="0.25">
      <c r="A27" s="11">
        <v>2.4</v>
      </c>
      <c r="B27" s="12" t="s">
        <v>22</v>
      </c>
      <c r="C27" s="13">
        <f>+'[1]Pres A'!E312</f>
        <v>4500000</v>
      </c>
      <c r="D27" s="13">
        <f>+'[1]Pres A'!G312</f>
        <v>80000</v>
      </c>
      <c r="E27" s="14">
        <f t="shared" si="2"/>
        <v>1.7777777777777778E-2</v>
      </c>
      <c r="F27" s="13">
        <f t="shared" si="3"/>
        <v>4420000</v>
      </c>
      <c r="H27" s="15">
        <f t="shared" si="4"/>
        <v>1.0934577354529178E-2</v>
      </c>
      <c r="I27" s="16">
        <f t="shared" si="5"/>
        <v>7.0825033584099933E-4</v>
      </c>
    </row>
    <row r="28" spans="1:10" hidden="1" x14ac:dyDescent="0.25">
      <c r="A28" s="11">
        <v>2.5</v>
      </c>
      <c r="B28" s="12" t="s">
        <v>23</v>
      </c>
      <c r="C28" s="17"/>
      <c r="D28" s="17"/>
      <c r="E28" s="14">
        <f t="shared" si="2"/>
        <v>0</v>
      </c>
      <c r="F28" s="13">
        <f t="shared" si="3"/>
        <v>0</v>
      </c>
      <c r="H28" s="15">
        <f t="shared" si="4"/>
        <v>0</v>
      </c>
      <c r="I28" s="16">
        <f t="shared" si="5"/>
        <v>0</v>
      </c>
    </row>
    <row r="29" spans="1:10" x14ac:dyDescent="0.25">
      <c r="A29" s="11">
        <v>2.6</v>
      </c>
      <c r="B29" s="12" t="s">
        <v>24</v>
      </c>
      <c r="C29" s="13">
        <f>+'[1]Pres A'!E313</f>
        <v>118258000</v>
      </c>
      <c r="D29" s="13">
        <f>+'[1]Pres A'!G313</f>
        <v>5572133.6200000001</v>
      </c>
      <c r="E29" s="14">
        <f t="shared" si="2"/>
        <v>4.7118449660910888E-2</v>
      </c>
      <c r="F29" s="13">
        <f t="shared" si="3"/>
        <v>112685866.38</v>
      </c>
      <c r="H29" s="15">
        <f t="shared" si="4"/>
        <v>0.28735583306486923</v>
      </c>
      <c r="I29" s="16">
        <f t="shared" si="5"/>
        <v>4.9330818846449041E-2</v>
      </c>
    </row>
    <row r="30" spans="1:10" hidden="1" x14ac:dyDescent="0.25">
      <c r="A30" s="11">
        <v>2.7</v>
      </c>
      <c r="B30" s="12" t="s">
        <v>25</v>
      </c>
      <c r="C30" s="13"/>
      <c r="D30" s="13"/>
      <c r="E30" s="14">
        <f t="shared" si="2"/>
        <v>0</v>
      </c>
      <c r="F30" s="13">
        <f t="shared" si="3"/>
        <v>0</v>
      </c>
      <c r="H30" s="18"/>
      <c r="I30" s="19"/>
    </row>
    <row r="31" spans="1:10" ht="30" hidden="1" x14ac:dyDescent="0.25">
      <c r="A31" s="11">
        <v>2.8</v>
      </c>
      <c r="B31" s="12" t="s">
        <v>26</v>
      </c>
      <c r="C31" s="13"/>
      <c r="D31" s="13"/>
      <c r="E31" s="14">
        <f t="shared" si="2"/>
        <v>0</v>
      </c>
      <c r="F31" s="13">
        <f t="shared" si="3"/>
        <v>0</v>
      </c>
      <c r="I31" s="9"/>
      <c r="J31" s="10">
        <f>SUM(J32:J48)</f>
        <v>49388</v>
      </c>
    </row>
    <row r="32" spans="1:10" hidden="1" x14ac:dyDescent="0.25">
      <c r="A32" s="11">
        <v>2.9</v>
      </c>
      <c r="B32" s="12" t="s">
        <v>27</v>
      </c>
      <c r="C32" s="13"/>
      <c r="D32" s="13"/>
      <c r="E32" s="14">
        <f t="shared" si="2"/>
        <v>0</v>
      </c>
      <c r="F32" s="13">
        <f t="shared" si="3"/>
        <v>0</v>
      </c>
      <c r="I32" s="9">
        <v>3108</v>
      </c>
      <c r="J32" s="10">
        <f>+I32</f>
        <v>3108</v>
      </c>
    </row>
    <row r="33" spans="1:10" ht="14.25" customHeight="1" x14ac:dyDescent="0.25">
      <c r="A33" s="20"/>
      <c r="B33" s="21" t="s">
        <v>28</v>
      </c>
      <c r="C33" s="22">
        <f>+C13-C23</f>
        <v>0</v>
      </c>
      <c r="D33" s="22">
        <f>+D13-D23</f>
        <v>-29792447.540000021</v>
      </c>
      <c r="E33" s="23">
        <f>+E13-E23</f>
        <v>-7.2392849379307261E-2</v>
      </c>
      <c r="F33" s="22">
        <f>+F13-F23</f>
        <v>29792447.540000021</v>
      </c>
      <c r="I33" s="9">
        <v>13052</v>
      </c>
      <c r="J33" s="10">
        <f>+I33</f>
        <v>13052</v>
      </c>
    </row>
    <row r="34" spans="1:10" ht="13.5" hidden="1" customHeight="1" x14ac:dyDescent="0.25">
      <c r="D34" s="24">
        <f>+[1]ERF!B33-'[1]Pres A'!G313-[1]EEP2!D33</f>
        <v>7707885.6900000162</v>
      </c>
      <c r="J34">
        <v>21686</v>
      </c>
    </row>
    <row r="35" spans="1:10" x14ac:dyDescent="0.25">
      <c r="I35" s="9">
        <f>+D29</f>
        <v>5572133.6200000001</v>
      </c>
      <c r="J35">
        <v>2414</v>
      </c>
    </row>
    <row r="36" spans="1:10" x14ac:dyDescent="0.25">
      <c r="I36" s="9"/>
    </row>
    <row r="37" spans="1:10" x14ac:dyDescent="0.25">
      <c r="I37" s="9"/>
    </row>
    <row r="38" spans="1:10" x14ac:dyDescent="0.25">
      <c r="I38" s="9"/>
    </row>
    <row r="39" spans="1:10" x14ac:dyDescent="0.25">
      <c r="I39" s="9"/>
    </row>
    <row r="40" spans="1:10" x14ac:dyDescent="0.25">
      <c r="I40" s="9"/>
    </row>
    <row r="41" spans="1:10" x14ac:dyDescent="0.25">
      <c r="I41" s="9"/>
    </row>
    <row r="42" spans="1:10" x14ac:dyDescent="0.25">
      <c r="I42" s="9">
        <f>+I33-I35</f>
        <v>-5559081.6200000001</v>
      </c>
      <c r="J42">
        <v>9128</v>
      </c>
    </row>
    <row r="43" spans="1:10" x14ac:dyDescent="0.25">
      <c r="A43" s="25"/>
      <c r="B43" s="26" t="s">
        <v>29</v>
      </c>
      <c r="C43" s="27"/>
      <c r="D43" s="27"/>
      <c r="E43" s="32" t="str">
        <f>+[1]EFE2!B68</f>
        <v>Licda. María Patricia Almonte</v>
      </c>
      <c r="F43" s="32"/>
      <c r="G43" s="25"/>
      <c r="I43" s="9"/>
    </row>
    <row r="44" spans="1:10" x14ac:dyDescent="0.25">
      <c r="A44" s="25"/>
      <c r="B44" s="28" t="s">
        <v>30</v>
      </c>
      <c r="C44" s="29"/>
      <c r="D44" s="29"/>
      <c r="E44" s="30" t="str">
        <f>+[1]EFE2!B69</f>
        <v>Directora Administrativa-Financiera</v>
      </c>
      <c r="F44" s="30"/>
      <c r="G44" s="25"/>
      <c r="I44" s="9"/>
    </row>
    <row r="45" spans="1:10" x14ac:dyDescent="0.25">
      <c r="A45" s="25"/>
      <c r="B45" s="25"/>
      <c r="C45" s="25"/>
      <c r="D45" s="25"/>
      <c r="E45" s="25"/>
      <c r="F45" s="25"/>
      <c r="G45" s="25"/>
    </row>
    <row r="46" spans="1:10" x14ac:dyDescent="0.25">
      <c r="A46" s="25"/>
      <c r="B46" s="25"/>
      <c r="C46" s="25"/>
      <c r="D46" s="25"/>
      <c r="E46" s="25"/>
      <c r="F46" s="25"/>
      <c r="G46" s="25"/>
    </row>
    <row r="47" spans="1:10" x14ac:dyDescent="0.25">
      <c r="A47" s="25"/>
      <c r="B47" s="32"/>
      <c r="C47" s="32"/>
      <c r="D47" s="32"/>
      <c r="E47" s="32"/>
      <c r="F47" s="32"/>
      <c r="G47" s="25"/>
    </row>
    <row r="48" spans="1:10" x14ac:dyDescent="0.25">
      <c r="A48" s="25"/>
      <c r="B48" s="30"/>
      <c r="C48" s="30"/>
      <c r="D48" s="30"/>
      <c r="E48" s="30"/>
      <c r="F48" s="30"/>
      <c r="G48" s="25"/>
    </row>
    <row r="49" spans="1:7" x14ac:dyDescent="0.25">
      <c r="A49" s="25"/>
      <c r="B49" s="25"/>
      <c r="C49" s="25"/>
      <c r="D49" s="25"/>
      <c r="E49" s="25"/>
      <c r="F49" s="25"/>
      <c r="G49" s="25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x14ac:dyDescent="0.25">
      <c r="A51" s="25"/>
      <c r="B51" s="32" t="s">
        <v>31</v>
      </c>
      <c r="C51" s="32"/>
      <c r="D51" s="32"/>
      <c r="E51" s="32"/>
      <c r="F51" s="32"/>
      <c r="G51" s="32"/>
    </row>
    <row r="52" spans="1:7" x14ac:dyDescent="0.25">
      <c r="A52" s="25"/>
      <c r="B52" s="30" t="s">
        <v>32</v>
      </c>
      <c r="C52" s="30"/>
      <c r="D52" s="30"/>
      <c r="E52" s="30"/>
      <c r="F52" s="30"/>
      <c r="G52" s="30"/>
    </row>
  </sheetData>
  <mergeCells count="13">
    <mergeCell ref="A11:H11"/>
    <mergeCell ref="B6:F6"/>
    <mergeCell ref="A7:F7"/>
    <mergeCell ref="A8:F8"/>
    <mergeCell ref="A9:F9"/>
    <mergeCell ref="A10:F10"/>
    <mergeCell ref="B52:G52"/>
    <mergeCell ref="A12:B12"/>
    <mergeCell ref="E43:F43"/>
    <mergeCell ref="E44:F44"/>
    <mergeCell ref="B47:F47"/>
    <mergeCell ref="B48:F48"/>
    <mergeCell ref="B51:G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ENC-OAI</cp:lastModifiedBy>
  <dcterms:created xsi:type="dcterms:W3CDTF">2023-05-11T17:59:09Z</dcterms:created>
  <dcterms:modified xsi:type="dcterms:W3CDTF">2023-05-16T19:40:15Z</dcterms:modified>
</cp:coreProperties>
</file>