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11295"/>
  </bookViews>
  <sheets>
    <sheet name="Hoj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9" i="1" l="1"/>
  <c r="E28" i="1"/>
  <c r="D24" i="1"/>
  <c r="C24" i="1"/>
  <c r="E23" i="1"/>
  <c r="F23" i="1" s="1"/>
  <c r="E22" i="1"/>
  <c r="D19" i="1"/>
  <c r="C19" i="1"/>
  <c r="E18" i="1"/>
  <c r="F18" i="1" s="1"/>
  <c r="E17" i="1"/>
  <c r="F17" i="1" s="1"/>
  <c r="F16" i="1"/>
  <c r="F15" i="1"/>
  <c r="E14" i="1"/>
  <c r="B14" i="1"/>
  <c r="B19" i="1" s="1"/>
  <c r="B22" i="1" s="1"/>
  <c r="A9" i="1"/>
  <c r="A7" i="1"/>
  <c r="E24" i="1" l="1"/>
  <c r="F14" i="1"/>
  <c r="F19" i="1" s="1"/>
  <c r="G19" i="1" s="1"/>
  <c r="B24" i="1"/>
  <c r="F22" i="1"/>
  <c r="F24" i="1" s="1"/>
  <c r="E19" i="1"/>
  <c r="G24" i="1" l="1"/>
</calcChain>
</file>

<file path=xl/sharedStrings.xml><?xml version="1.0" encoding="utf-8"?>
<sst xmlns="http://schemas.openxmlformats.org/spreadsheetml/2006/main" count="26" uniqueCount="20">
  <si>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</si>
  <si>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</si>
  <si>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</si>
  <si>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</si>
  <si>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</si>
  <si>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</si>
  <si>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</si>
  <si>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</si>
  <si>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</si>
  <si>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</si>
  <si>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</si>
  <si>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</si>
  <si>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</si>
  <si>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30 de junio de 2022</t>
  </si>
  <si>
    <t>Saldo al 31 de diciembre de 2022</t>
  </si>
  <si>
    <t>Saldo al 30 de junio de 2023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</si>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</sst>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4" fontId="2" fillId="0" borderId="0" xfId="0" applyNumberFormat="1" applyFont="1"/>
    <xf numFmtId="43" fontId="2" fillId="0" borderId="0" xfId="0" applyNumberFormat="1" applyFont="1"/>
    <xf numFmtId="0" fontId="2" fillId="0" borderId="0" xfId="0" applyFont="1"/>
    <xf numFmtId="4" fontId="0" fillId="0" borderId="0" xfId="0" applyNumberFormat="1"/>
    <xf numFmtId="43" fontId="10" fillId="0" borderId="0" xfId="1" applyFont="1" applyFill="1"/>
    <xf numFmtId="43" fontId="12" fillId="0" borderId="0" xfId="1" applyFont="1" applyFill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 indent="2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4" fontId="13" fillId="2" borderId="0" xfId="0" applyNumberFormat="1" applyFont="1" applyFill="1"/>
    <xf numFmtId="0" fontId="14" fillId="2" borderId="0" xfId="0" applyFont="1" applyFill="1" applyAlignment="1"/>
    <xf numFmtId="0" fontId="2" fillId="2" borderId="0" xfId="0" applyFont="1" applyFill="1" applyAlignment="1"/>
    <xf numFmtId="0" fontId="15" fillId="2" borderId="0" xfId="0" applyFont="1" applyFill="1" applyAlignment="1"/>
    <xf numFmtId="0" fontId="0" fillId="2" borderId="0" xfId="0" applyFill="1" applyAlignment="1"/>
    <xf numFmtId="0" fontId="1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35</xdr:row>
      <xdr:rowOff>0</xdr:rowOff>
    </xdr:from>
    <xdr:to>
      <xdr:col>7</xdr:col>
      <xdr:colOff>828675</xdr:colOff>
      <xdr:row>36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78192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%20SEM1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Pres"/>
      <sheetName val="BALANZA"/>
      <sheetName val="BALANZA G"/>
      <sheetName val="DE"/>
      <sheetName val="Pres A"/>
      <sheetName val="25A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1">
          <cell r="B1" t="str">
            <v>CORPORACION DEL ACUEDUCTO Y ALCANTARILLADO DE MOCA</v>
          </cell>
        </row>
      </sheetData>
      <sheetData sheetId="3">
        <row r="12">
          <cell r="C12">
            <v>0</v>
          </cell>
        </row>
      </sheetData>
      <sheetData sheetId="4"/>
      <sheetData sheetId="5">
        <row r="289">
          <cell r="E289">
            <v>29759044</v>
          </cell>
        </row>
      </sheetData>
      <sheetData sheetId="6"/>
      <sheetData sheetId="7">
        <row r="362">
          <cell r="C362">
            <v>142163</v>
          </cell>
        </row>
        <row r="441">
          <cell r="D441">
            <v>200582835.47000006</v>
          </cell>
        </row>
        <row r="442">
          <cell r="D442">
            <v>492268.04</v>
          </cell>
        </row>
        <row r="443">
          <cell r="C443">
            <v>-41885434.310000017</v>
          </cell>
          <cell r="D443">
            <v>-11739360.929999977</v>
          </cell>
        </row>
      </sheetData>
      <sheetData sheetId="8">
        <row r="14">
          <cell r="K14">
            <v>23704719.890000019</v>
          </cell>
        </row>
      </sheetData>
      <sheetData sheetId="9"/>
      <sheetData sheetId="10">
        <row r="11">
          <cell r="B11">
            <v>240472439.67000002</v>
          </cell>
        </row>
        <row r="38">
          <cell r="C38">
            <v>808793054.60000002</v>
          </cell>
        </row>
        <row r="41">
          <cell r="B41">
            <v>324395677.64999998</v>
          </cell>
        </row>
        <row r="43">
          <cell r="B43">
            <v>1091303297.9400001</v>
          </cell>
          <cell r="C43">
            <v>998128797.18000007</v>
          </cell>
        </row>
      </sheetData>
      <sheetData sheetId="11">
        <row r="6">
          <cell r="A6" t="str">
            <v>Del Ejercicio terminado el  30 de junio de 2023  y  2022</v>
          </cell>
        </row>
      </sheetData>
      <sheetData sheetId="12">
        <row r="23">
          <cell r="B23">
            <v>-886712.76</v>
          </cell>
        </row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>
        <row r="33">
          <cell r="D33">
            <v>-43295098.950000003</v>
          </cell>
        </row>
      </sheetData>
      <sheetData sheetId="15">
        <row r="8">
          <cell r="C8">
            <v>177196230.74000001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5">
          <cell r="D25">
            <v>1598764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abSelected="1" workbookViewId="0">
      <selection activeCell="B17" sqref="B17"/>
    </sheetView>
  </sheetViews>
  <sheetFormatPr baseColWidth="10" defaultColWidth="9.140625" defaultRowHeight="15" x14ac:dyDescent="0.25"/>
  <cols>
    <col min="1" max="1" width="52.42578125" bestFit="1" customWidth="1"/>
    <col min="2" max="2" width="16.28515625" bestFit="1" customWidth="1"/>
    <col min="3" max="3" width="24.28515625" customWidth="1"/>
    <col min="4" max="4" width="11.42578125" bestFit="1" customWidth="1"/>
    <col min="5" max="5" width="31.7109375" bestFit="1" customWidth="1"/>
    <col min="6" max="6" width="19.7109375" bestFit="1" customWidth="1"/>
    <col min="7" max="7" width="5.140625" bestFit="1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6.425781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6.425781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6.425781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6.425781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6.425781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6.425781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6.425781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6.425781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6.425781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6.425781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6.425781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6.425781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6.425781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6.425781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6.425781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6.425781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6.425781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6.425781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6.425781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6.425781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6.425781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6.425781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6.425781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6.425781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6.425781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6.425781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6.425781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6.425781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6.425781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6.425781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6.425781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6.425781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6.425781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6.425781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6.425781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6.425781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6.425781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6.425781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6.425781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6.425781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6.425781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6.425781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6.425781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6.425781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6.425781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6.425781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6.425781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6.425781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6.425781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6.425781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6.425781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6.425781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6.425781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6.425781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6.425781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6.425781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6.425781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6.425781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6.425781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6.425781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6.425781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6.425781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6.425781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32" t="str">
        <f>+[1]BALANZA!B1</f>
        <v>CORPORACION DEL ACUEDUCTO Y ALCANTARILLADO DE MOCA</v>
      </c>
      <c r="B7" s="32"/>
      <c r="C7" s="32"/>
      <c r="D7" s="32"/>
      <c r="E7" s="32"/>
      <c r="F7" s="32"/>
    </row>
    <row r="8" spans="1:8" ht="15.75" x14ac:dyDescent="0.25">
      <c r="A8" s="33" t="s">
        <v>0</v>
      </c>
      <c r="B8" s="33"/>
      <c r="C8" s="33"/>
      <c r="D8" s="33"/>
      <c r="E8" s="33"/>
      <c r="F8" s="33"/>
    </row>
    <row r="9" spans="1:8" ht="15.75" x14ac:dyDescent="0.25">
      <c r="A9" s="33" t="str">
        <f>+[1]ERF!A6</f>
        <v>Del Ejercicio terminado el  30 de junio de 2023  y  2022</v>
      </c>
      <c r="B9" s="33"/>
      <c r="C9" s="33"/>
      <c r="D9" s="33"/>
      <c r="E9" s="33"/>
      <c r="F9" s="33"/>
    </row>
    <row r="10" spans="1:8" ht="15.75" x14ac:dyDescent="0.25">
      <c r="A10" s="33" t="s">
        <v>1</v>
      </c>
      <c r="B10" s="33"/>
      <c r="C10" s="33"/>
      <c r="D10" s="33"/>
      <c r="E10" s="33"/>
      <c r="F10" s="33"/>
    </row>
    <row r="11" spans="1:8" ht="15.75" x14ac:dyDescent="0.25">
      <c r="A11" s="8"/>
      <c r="B11" s="8"/>
      <c r="C11" s="9"/>
      <c r="D11" s="10"/>
      <c r="E11" s="8"/>
      <c r="F11" s="11"/>
    </row>
    <row r="12" spans="1:8" ht="31.5" x14ac:dyDescent="0.25">
      <c r="A12" s="8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</row>
    <row r="13" spans="1:8" ht="15.75" x14ac:dyDescent="0.25">
      <c r="A13" s="8"/>
      <c r="B13" s="13"/>
      <c r="C13" s="9"/>
      <c r="D13" s="11"/>
      <c r="E13" s="13"/>
      <c r="F13" s="13"/>
    </row>
    <row r="14" spans="1:8" s="4" customFormat="1" ht="15.75" x14ac:dyDescent="0.25">
      <c r="A14" s="14" t="s">
        <v>7</v>
      </c>
      <c r="B14" s="15">
        <f>+'[1]ES F '!C38</f>
        <v>808793054.60000002</v>
      </c>
      <c r="C14" s="15">
        <v>0</v>
      </c>
      <c r="D14" s="15">
        <v>0</v>
      </c>
      <c r="E14" s="15">
        <f>+'[1]Notas NF'!D441</f>
        <v>200582835.47000006</v>
      </c>
      <c r="F14" s="15">
        <f>SUM(B14:E14)</f>
        <v>1009375890.0700001</v>
      </c>
      <c r="G14" s="2"/>
      <c r="H14" s="3"/>
    </row>
    <row r="15" spans="1:8" ht="15.75" x14ac:dyDescent="0.25">
      <c r="A15" s="16" t="s">
        <v>8</v>
      </c>
      <c r="B15" s="17"/>
      <c r="C15" s="18">
        <v>0</v>
      </c>
      <c r="D15" s="19"/>
      <c r="E15" s="20"/>
      <c r="F15" s="18">
        <f>SUM(B15:E15)</f>
        <v>0</v>
      </c>
    </row>
    <row r="16" spans="1:8" ht="15.75" x14ac:dyDescent="0.25">
      <c r="A16" s="16" t="s">
        <v>9</v>
      </c>
      <c r="B16" s="17"/>
      <c r="C16" s="17"/>
      <c r="D16" s="19"/>
      <c r="E16" s="18"/>
      <c r="F16" s="18">
        <f>SUM(B16:E16)</f>
        <v>0</v>
      </c>
    </row>
    <row r="17" spans="1:8" ht="15.75" x14ac:dyDescent="0.25">
      <c r="A17" s="21" t="s">
        <v>10</v>
      </c>
      <c r="B17" s="17"/>
      <c r="C17" s="17"/>
      <c r="D17" s="20"/>
      <c r="E17" s="18">
        <f>+'[1]Notas NF'!D442</f>
        <v>492268.04</v>
      </c>
      <c r="F17" s="18">
        <f>SUM(B17:E17)</f>
        <v>492268.04</v>
      </c>
    </row>
    <row r="18" spans="1:8" ht="15.75" x14ac:dyDescent="0.25">
      <c r="A18" s="21" t="s">
        <v>11</v>
      </c>
      <c r="B18" s="18" t="s">
        <v>12</v>
      </c>
      <c r="C18" s="18" t="s">
        <v>12</v>
      </c>
      <c r="D18" s="18" t="s">
        <v>12</v>
      </c>
      <c r="E18" s="18">
        <f>+'[1]Notas NF'!D443</f>
        <v>-11739360.929999977</v>
      </c>
      <c r="F18" s="18">
        <f>SUM(B18:E18)</f>
        <v>-11739360.929999977</v>
      </c>
      <c r="G18" s="5"/>
      <c r="H18" s="5"/>
    </row>
    <row r="19" spans="1:8" ht="15.75" x14ac:dyDescent="0.25">
      <c r="A19" s="14" t="s">
        <v>13</v>
      </c>
      <c r="B19" s="15">
        <f>SUM(B14:B18)</f>
        <v>808793054.60000002</v>
      </c>
      <c r="C19" s="15">
        <f>SUM(C14:C18)</f>
        <v>0</v>
      </c>
      <c r="D19" s="15">
        <f>SUM(D14:D18)</f>
        <v>0</v>
      </c>
      <c r="E19" s="15">
        <f>SUM(E14:E18)</f>
        <v>189335742.58000007</v>
      </c>
      <c r="F19" s="15">
        <f>SUM(F14:F18)</f>
        <v>998128797.18000007</v>
      </c>
      <c r="G19" s="6">
        <f>+F19-'[1]ES F '!C43</f>
        <v>0</v>
      </c>
      <c r="H19" s="5"/>
    </row>
    <row r="20" spans="1:8" ht="15.75" x14ac:dyDescent="0.25">
      <c r="A20" s="22"/>
      <c r="B20" s="15"/>
      <c r="C20" s="15"/>
      <c r="D20" s="15"/>
      <c r="E20" s="15"/>
      <c r="F20" s="15"/>
      <c r="G20" s="7"/>
      <c r="H20" s="5"/>
    </row>
    <row r="21" spans="1:8" ht="15.75" x14ac:dyDescent="0.25">
      <c r="A21" s="22"/>
      <c r="B21" s="15"/>
      <c r="C21" s="15"/>
      <c r="D21" s="15"/>
      <c r="E21" s="15"/>
      <c r="F21" s="15"/>
      <c r="G21" s="7"/>
      <c r="H21" s="5"/>
    </row>
    <row r="22" spans="1:8" ht="15.75" x14ac:dyDescent="0.25">
      <c r="A22" s="23" t="s">
        <v>14</v>
      </c>
      <c r="B22" s="15">
        <f>+B19</f>
        <v>808793054.60000002</v>
      </c>
      <c r="C22" s="15"/>
      <c r="D22" s="15"/>
      <c r="E22" s="15">
        <f>+'[1]ES F '!B41</f>
        <v>324395677.64999998</v>
      </c>
      <c r="F22" s="15">
        <f t="shared" ref="F22:F23" si="0">SUM(B22:E22)</f>
        <v>1133188732.25</v>
      </c>
      <c r="G22" s="7"/>
      <c r="H22" s="5"/>
    </row>
    <row r="23" spans="1:8" ht="15.75" x14ac:dyDescent="0.25">
      <c r="A23" s="21" t="s">
        <v>11</v>
      </c>
      <c r="B23" s="18" t="s">
        <v>12</v>
      </c>
      <c r="C23" s="18" t="s">
        <v>12</v>
      </c>
      <c r="D23" s="18" t="s">
        <v>12</v>
      </c>
      <c r="E23" s="18">
        <f>+'[1]Notas NF'!C443</f>
        <v>-41885434.310000017</v>
      </c>
      <c r="F23" s="18">
        <f t="shared" si="0"/>
        <v>-41885434.310000017</v>
      </c>
      <c r="G23" s="7"/>
    </row>
    <row r="24" spans="1:8" ht="15.75" x14ac:dyDescent="0.25">
      <c r="A24" s="23" t="s">
        <v>15</v>
      </c>
      <c r="B24" s="15">
        <f>SUM(B22:B23)</f>
        <v>808793054.60000002</v>
      </c>
      <c r="C24" s="15">
        <f>SUM(C22:C23)</f>
        <v>0</v>
      </c>
      <c r="D24" s="15">
        <f>SUM(D22:D23)</f>
        <v>0</v>
      </c>
      <c r="E24" s="15">
        <f>SUM(E22:E23)</f>
        <v>282510243.33999997</v>
      </c>
      <c r="F24" s="15">
        <f>SUM(F22:F23)</f>
        <v>1091303297.9400001</v>
      </c>
      <c r="G24" s="6">
        <f>+F24-'[1]ES F '!B43</f>
        <v>0</v>
      </c>
    </row>
    <row r="25" spans="1:8" x14ac:dyDescent="0.25">
      <c r="A25" s="24"/>
      <c r="B25" s="25"/>
      <c r="C25" s="25"/>
      <c r="D25" s="25"/>
      <c r="E25" s="25"/>
      <c r="F25" s="25"/>
    </row>
    <row r="26" spans="1:8" x14ac:dyDescent="0.25">
      <c r="A26" s="11"/>
      <c r="B26" s="11"/>
      <c r="C26" s="11"/>
      <c r="D26" s="11"/>
      <c r="E26" s="11"/>
      <c r="F26" s="26"/>
    </row>
    <row r="27" spans="1:8" x14ac:dyDescent="0.25">
      <c r="A27" s="11"/>
      <c r="B27" s="11"/>
      <c r="C27" s="11"/>
      <c r="D27" s="11"/>
      <c r="E27" s="11"/>
      <c r="F27" s="11"/>
    </row>
    <row r="28" spans="1:8" x14ac:dyDescent="0.25">
      <c r="A28" s="27" t="s">
        <v>16</v>
      </c>
      <c r="B28" s="28"/>
      <c r="C28" s="28"/>
      <c r="D28" s="28"/>
      <c r="E28" s="27" t="str">
        <f>+[1]EFE2!B68</f>
        <v>Licda. María Patricia Almonte</v>
      </c>
      <c r="F28" s="28"/>
    </row>
    <row r="29" spans="1:8" x14ac:dyDescent="0.25">
      <c r="A29" s="29" t="s">
        <v>17</v>
      </c>
      <c r="B29" s="30"/>
      <c r="C29" s="30"/>
      <c r="D29" s="30"/>
      <c r="E29" s="29" t="str">
        <f>+[1]EFE2!B69</f>
        <v>Directora Administrativa-Financiera</v>
      </c>
      <c r="F29" s="30"/>
    </row>
    <row r="30" spans="1:8" x14ac:dyDescent="0.25">
      <c r="A30" s="11"/>
      <c r="B30" s="11"/>
      <c r="C30" s="11"/>
      <c r="D30" s="11"/>
      <c r="E30" s="11"/>
      <c r="F30" s="11"/>
    </row>
    <row r="31" spans="1:8" x14ac:dyDescent="0.25">
      <c r="A31" s="11"/>
      <c r="B31" s="11"/>
      <c r="C31" s="11"/>
      <c r="D31" s="11"/>
      <c r="E31" s="11"/>
      <c r="F31" s="11"/>
    </row>
    <row r="32" spans="1:8" x14ac:dyDescent="0.25">
      <c r="A32" s="34"/>
      <c r="B32" s="34"/>
      <c r="C32" s="34"/>
      <c r="D32" s="34"/>
      <c r="E32" s="34"/>
      <c r="F32" s="34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35" t="s">
        <v>18</v>
      </c>
      <c r="B34" s="35"/>
      <c r="C34" s="35"/>
      <c r="D34" s="35"/>
      <c r="E34" s="35"/>
      <c r="F34" s="35"/>
    </row>
    <row r="35" spans="1:6" x14ac:dyDescent="0.25">
      <c r="A35" s="31" t="s">
        <v>19</v>
      </c>
      <c r="B35" s="31"/>
      <c r="C35" s="31"/>
      <c r="D35" s="31"/>
      <c r="E35" s="31"/>
      <c r="F35" s="31"/>
    </row>
  </sheetData>
  <mergeCells count="7">
    <mergeCell ref="A35:F35"/>
    <mergeCell ref="A7:F7"/>
    <mergeCell ref="A8:F8"/>
    <mergeCell ref="A9:F9"/>
    <mergeCell ref="A10:F10"/>
    <mergeCell ref="A32:F32"/>
    <mergeCell ref="A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2023-07-11T16:43:44Z</dcterms:created>
  <dcterms:modified xsi:type="dcterms:W3CDTF">2023-07-12T19:12:03Z</dcterms:modified>
</cp:coreProperties>
</file>