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osj\Desktop\2025\2025\"/>
    </mc:Choice>
  </mc:AlternateContent>
  <bookViews>
    <workbookView xWindow="0" yWindow="0" windowWidth="25200" windowHeight="11985" activeTab="1"/>
  </bookViews>
  <sheets>
    <sheet name="prog. 11" sheetId="1" r:id="rId1"/>
    <sheet name="prog. 12" sheetId="2" r:id="rId2"/>
    <sheet name="prog. 13" sheetId="3" r:id="rId3"/>
  </sheets>
  <externalReferences>
    <externalReference r:id="rId4"/>
    <externalReference r:id="rId5"/>
    <externalReference r:id="rId6"/>
  </externalReferences>
  <definedNames>
    <definedName name="_xlnm.Print_Area" localSheetId="0">'prog. 11'!$A$1:$J$45</definedName>
    <definedName name="_xlnm.Print_Area" localSheetId="1">'prog. 12'!$A$1:$J$46</definedName>
    <definedName name="_xlnm.Print_Area" localSheetId="2">'prog. 13'!$A$1:$J$45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3" l="1"/>
  <c r="J30" i="3" s="1"/>
  <c r="I30" i="3"/>
  <c r="B30" i="3"/>
  <c r="I26" i="3"/>
  <c r="C16" i="3"/>
  <c r="C15" i="3"/>
  <c r="C14" i="3"/>
  <c r="J31" i="2"/>
  <c r="I31" i="2"/>
  <c r="J30" i="2"/>
  <c r="I30" i="2"/>
  <c r="I26" i="2"/>
  <c r="C16" i="2"/>
  <c r="C15" i="2"/>
  <c r="C14" i="2"/>
  <c r="B30" i="1"/>
  <c r="I26" i="1"/>
  <c r="C16" i="1"/>
  <c r="C15" i="1"/>
  <c r="C14" i="1"/>
  <c r="J30" i="1" l="1"/>
  <c r="I30" i="1"/>
</calcChain>
</file>

<file path=xl/sharedStrings.xml><?xml version="1.0" encoding="utf-8"?>
<sst xmlns="http://schemas.openxmlformats.org/spreadsheetml/2006/main" count="219" uniqueCount="87">
  <si>
    <t>Código</t>
  </si>
  <si>
    <t>Documento Relacionado</t>
  </si>
  <si>
    <t>Fecha Versión</t>
  </si>
  <si>
    <t>Versión</t>
  </si>
  <si>
    <t>I -Información Instituciónal</t>
  </si>
  <si>
    <t>I.I - Completar los datos requeridos sobre la institución</t>
  </si>
  <si>
    <t>Capítulo</t>
  </si>
  <si>
    <t>(6107-CORPORACIÓN DE ACUEDUCTO Y ALCANTARILLADO DE MOCA)</t>
  </si>
  <si>
    <t>Subcapítulo</t>
  </si>
  <si>
    <t>'(01-CORPORACIÓN DE ACUEDUCTO Y ALCANTARILLADO DE MOCA)</t>
  </si>
  <si>
    <t>Unidad Ejecutora</t>
  </si>
  <si>
    <t>0001-CORPORACIÓN DE ACUEDUCTO Y ALCANTARILLADO DE MOCA</t>
  </si>
  <si>
    <t>Misión</t>
  </si>
  <si>
    <t>Contribuimos con el mejoramiento de las condiciones de vida de los habitantes de la Provincia Espaillat y el desarrollo sostenible, mediante la prestación de los servicios de agua potable y saneamiento. Lo hacemos con calidad y eficiencia usando adecuadamente los recursos naturales, humanos y físicos disponibles</t>
  </si>
  <si>
    <t>Visión</t>
  </si>
  <si>
    <t>Ser la prestadora de los servicios de agua potable y saneamiento más reconocida y mejor valorada de la República Dominicana.</t>
  </si>
  <si>
    <t>II. Contribución a la Estrategia Nacional de Desarrollo</t>
  </si>
  <si>
    <t>Eje estratégico:</t>
  </si>
  <si>
    <t>Objetivo general:</t>
  </si>
  <si>
    <t>Objetivo(s) específico(s):</t>
  </si>
  <si>
    <t>2.5.2</t>
  </si>
  <si>
    <t>III. Información del Programa</t>
  </si>
  <si>
    <t>Nombre:</t>
  </si>
  <si>
    <t>Sanamiento y disposición de las aguas residuales</t>
  </si>
  <si>
    <t>Descripción:</t>
  </si>
  <si>
    <t>tiene como propósito  garantizar el sistema de tratamiento (recolección, saneamiento y disposición)  de las aguas residuales de toda la provincia Espaillat.sanitario)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</si>
  <si>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</si>
  <si>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Poblacion de la provincia Espaillat.</t>
  </si>
  <si>
    <t>Resultado Asociado:</t>
  </si>
  <si>
    <t>agua residuales tratadas  y  vertidas al medio ambiente  onforme a los parámetros  establecidos por las normas.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</si>
  <si>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</si>
  <si>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</si>
  <si>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</si>
  <si>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</si>
  <si>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</si>
  <si>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</si>
  <si>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</si>
  <si>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</si>
  <si>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</si>
  <si>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</si>
  <si>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</si>
  <si>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</si>
  <si>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</si>
  <si>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</si>
  <si>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</si>
  <si>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</si>
  <si>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</si>
  <si>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</si>
  <si>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7672-Residentes de los sectores bajo la jurisdicción de CORAAMOCA con producción de agua potable a través de la red pública</t>
  </si>
  <si>
    <t>V. Análisis de los Logros y Desviaciones</t>
  </si>
  <si>
    <t>V.I - Información de Logros y Desviaciones por Producto</t>
  </si>
  <si>
    <t xml:space="preserve">Producto: </t>
  </si>
  <si>
    <t xml:space="preserve"> 03-Residentes de los sectores bajo la jurisdicción de CORAAMOCA con producción de agua potable a través de la red pública</t>
  </si>
  <si>
    <t xml:space="preserve">Descripción del producto: </t>
  </si>
  <si>
    <t>1.Consiste en agua residuales tratadas  y  vertidas al medio ambiente  conforme a los parámetros  establecidos por las normas./ 2. Servicio de recolección de aguas residuales de la red de alcantarillados.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</si>
  <si>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</si>
  <si>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</si>
  <si>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</si>
  <si>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</si>
  <si>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     Programar  y planificar las actividades de la institución de forma tal que se cumplan de manera precisa lo programado con relación a lo ejecutado      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</si>
  <si>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</si>
  <si>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</si>
  <si>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 xml:space="preserve">Presupuesto modificado: </t>
  </si>
  <si>
    <t>Director de Planificación y Desarrollo</t>
  </si>
  <si>
    <t>Total devengado:</t>
  </si>
  <si>
    <t>01-CORPORACIÓN DE ACUEDUCTO Y ALCANTARILLADO DE MOCA</t>
  </si>
  <si>
    <t>7675- Residentes de los  sectores bajo la jurisdicción de CORAAMOCA con agua residuales tratadas y  vertidas al medio ambiente  conforme a los parámetros establecidos por las normas.</t>
  </si>
  <si>
    <t>M3 de aguas tratadas</t>
  </si>
  <si>
    <t>7675-Residentes de los sectores bajo la jurisdicción de CORAAMOCA con agua residuales tratadas y vertidas al medio ambiente conforme a los parámetros establecidos por las normas</t>
  </si>
  <si>
    <t>M3 recolectados</t>
  </si>
  <si>
    <t>03-Residentes de los sectores bajo la jurisdiccón de CORAAMOCA con servicio de recolección de agua residual a través de la red de alcantarillados
04-Residentes de los sectores bajo la jurisdicción de CORAAMOCA con agua residuales tratadas y vertidas al medio ambiente conforme a los parámetros establecidos por las normas</t>
  </si>
  <si>
    <t>1.Consiste en agua residuales tratadas  y  vertidas al medio ambiente  conforme a los parámetros  establecidos por las normas./
 2. Servicio de recolección de aguas residuales de la red de alcantarillados.</t>
  </si>
  <si>
    <t xml:space="preserve">1. Garantizar el sistema de tratamiento (recolección, saneamiento y disposición)  de las aguas residuales de toda la provincia Espaillat.
2. Se mantubieron los mantenimiento en las lineas de conducion,  mediante esta actividad se  limpiaron registros.     
</t>
  </si>
  <si>
    <t>Las causas estan explicadas en el acapite anterior.</t>
  </si>
  <si>
    <t>13-Gestión Comercial</t>
  </si>
  <si>
    <t>Residentes de la provincia Espaillat reciben atención a las solicitudes de servicios comerciales de conformidad con el tiempo de respuesta establecido</t>
  </si>
  <si>
    <t>7674-Residentes bajo la  jurisdicción de  CORAAMOCA reciben  atención a las solicitudes  comerciales, reclamos y  denuncias</t>
  </si>
  <si>
    <t>03-Residentes bajo la jurisdicción de CORAAMOCA reciben atención a las solicitudes comerciales, reclamos y denuncias</t>
  </si>
  <si>
    <t xml:space="preserve"> </t>
  </si>
  <si>
    <t>1. describir lo plasmado en el presupuesto fisico (qué se propuso obtener en base a la meta y recursos a emplear).
2. describir qué se alcanzó en base a lo planteado en el punto anterior, en términos de recursos financieros ejecutados y producción de bienes y/o servicios lograda; asi como el procentaje ejecutado con respecto a lo presupuestado.</t>
  </si>
  <si>
    <r>
      <rPr>
        <b/>
        <i/>
        <sz val="11"/>
        <color theme="1"/>
        <rFont val="Calibri"/>
        <family val="2"/>
        <scheme val="minor"/>
      </rPr>
      <t>1. describir lo plasmado en el presupuesto fisico (qué se propuso obtener en base a la meta y recursos a emplear).</t>
    </r>
    <r>
      <rPr>
        <i/>
        <sz val="11"/>
        <color theme="1"/>
        <rFont val="Calibri"/>
        <family val="2"/>
        <scheme val="minor"/>
      </rPr>
      <t xml:space="preserve">
Atender las solicitudes de los ciudadanos, comercialización de los servicios de agua potable, así como la solución a las quejas y denuncias surgidas  en torno a la calidad de los productos brindados 
</t>
    </r>
    <r>
      <rPr>
        <b/>
        <i/>
        <sz val="11"/>
        <color theme="1"/>
        <rFont val="Calibri"/>
        <family val="2"/>
        <scheme val="minor"/>
      </rPr>
      <t>2. describir qué se alcanzó en base a lo planteado en el punto anterior, en términos de recursos financieros ejecutados y producción de bienes y/o servicios lograda; asi como el procentaje ejecutado con respecto a lo presupuestado.</t>
    </r>
    <r>
      <rPr>
        <i/>
        <sz val="11"/>
        <color theme="1"/>
        <rFont val="Calibri"/>
        <family val="2"/>
        <scheme val="minor"/>
      </rPr>
      <t xml:space="preserve">
Se logro en un 98% porciento Atender las solicitudes de los ciudadanos , se mentubieron puntuales los servicio comprometidos en la carta compromiso al ciudadano presentando un resutado positivo.</t>
    </r>
  </si>
  <si>
    <t xml:space="preserve">El desvío se produjo por:  </t>
  </si>
  <si>
    <t xml:space="preserve">Informe de Evaluación Anual de las Metas Físicas-Financieras Enero-diciembre 2024  </t>
  </si>
  <si>
    <t xml:space="preserve">anual </t>
  </si>
  <si>
    <t>anual</t>
  </si>
  <si>
    <t>Programación Anual</t>
  </si>
  <si>
    <t>Ejecución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</si>
</sst>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* #,##0_);_(* \(#,##0\);_(* &quot;-&quot;??_);_(@_)"/>
    <numFmt numFmtId="166" formatCode="[$-10409]0.00%"/>
    <numFmt numFmtId="167" formatCode="[$-10409]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7"/>
      <color rgb="FF4D4D4D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1"/>
      <color theme="1"/>
      <name val="Calibri"/>
      <family val="2"/>
      <scheme val="minor"/>
    </font>
    <font>
      <sz val="7"/>
      <color theme="1"/>
      <name val="Calibri"/>
      <family val="2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0" fillId="0" borderId="0" xfId="0" applyProtection="1">
      <protection locked="0"/>
    </xf>
    <xf numFmtId="0" fontId="3" fillId="2" borderId="5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2" fillId="0" borderId="17" xfId="0" applyFont="1" applyBorder="1"/>
    <xf numFmtId="0" fontId="12" fillId="0" borderId="0" xfId="0" applyFont="1" applyProtection="1">
      <protection locked="0"/>
    </xf>
    <xf numFmtId="0" fontId="13" fillId="7" borderId="19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7" borderId="0" xfId="0" applyFont="1" applyFill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8" fillId="9" borderId="31" xfId="0" applyFont="1" applyFill="1" applyBorder="1" applyAlignment="1">
      <alignment horizontal="center" vertical="center" wrapText="1" readingOrder="1"/>
    </xf>
    <xf numFmtId="0" fontId="18" fillId="9" borderId="32" xfId="0" applyFont="1" applyFill="1" applyBorder="1" applyAlignment="1">
      <alignment horizontal="center" vertical="center" wrapText="1" readingOrder="1"/>
    </xf>
    <xf numFmtId="0" fontId="18" fillId="9" borderId="33" xfId="0" applyFont="1" applyFill="1" applyBorder="1" applyAlignment="1">
      <alignment horizontal="center" vertical="center" wrapText="1" readingOrder="1"/>
    </xf>
    <xf numFmtId="0" fontId="19" fillId="0" borderId="34" xfId="0" applyFont="1" applyBorder="1" applyAlignment="1">
      <alignment horizontal="left" vertical="center" wrapText="1" readingOrder="1"/>
    </xf>
    <xf numFmtId="0" fontId="20" fillId="0" borderId="0" xfId="0" applyFont="1" applyAlignment="1">
      <alignment horizontal="center" vertical="center"/>
    </xf>
    <xf numFmtId="165" fontId="19" fillId="0" borderId="34" xfId="1" applyNumberFormat="1" applyFont="1" applyBorder="1" applyAlignment="1">
      <alignment horizontal="left" vertical="center" wrapText="1" readingOrder="1"/>
    </xf>
    <xf numFmtId="165" fontId="19" fillId="0" borderId="35" xfId="1" applyNumberFormat="1" applyFont="1" applyBorder="1" applyAlignment="1">
      <alignment horizontal="left" vertical="center" wrapText="1" readingOrder="1"/>
    </xf>
    <xf numFmtId="10" fontId="21" fillId="8" borderId="29" xfId="3" applyNumberFormat="1" applyFont="1" applyFill="1" applyBorder="1" applyAlignment="1" applyProtection="1">
      <alignment horizontal="center" vertical="center" wrapText="1" readingOrder="1"/>
      <protection locked="0"/>
    </xf>
    <xf numFmtId="166" fontId="21" fillId="8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0" fontId="19" fillId="0" borderId="0" xfId="0" applyFont="1" applyAlignment="1">
      <alignment horizontal="left" vertical="center" wrapText="1" readingOrder="1"/>
    </xf>
    <xf numFmtId="165" fontId="19" fillId="0" borderId="0" xfId="1" applyNumberFormat="1" applyFont="1" applyAlignment="1">
      <alignment horizontal="left" vertical="center" wrapText="1" readingOrder="1"/>
    </xf>
    <xf numFmtId="165" fontId="19" fillId="0" borderId="39" xfId="1" applyNumberFormat="1" applyFont="1" applyBorder="1" applyAlignment="1">
      <alignment horizontal="left" vertical="center" wrapText="1" readingOrder="1"/>
    </xf>
    <xf numFmtId="167" fontId="21" fillId="8" borderId="25" xfId="0" applyNumberFormat="1" applyFont="1" applyFill="1" applyBorder="1" applyAlignment="1" applyProtection="1">
      <alignment horizontal="center" vertical="center" wrapText="1" readingOrder="1"/>
      <protection locked="0"/>
    </xf>
    <xf numFmtId="165" fontId="26" fillId="0" borderId="34" xfId="1" applyNumberFormat="1" applyFont="1" applyBorder="1" applyAlignment="1">
      <alignment horizontal="left" vertical="center" wrapText="1" readingOrder="1"/>
    </xf>
    <xf numFmtId="165" fontId="26" fillId="0" borderId="35" xfId="1" applyNumberFormat="1" applyFont="1" applyBorder="1" applyAlignment="1">
      <alignment horizontal="left" vertical="center" wrapText="1" readingOrder="1"/>
    </xf>
    <xf numFmtId="0" fontId="26" fillId="0" borderId="34" xfId="0" applyFont="1" applyBorder="1" applyAlignment="1">
      <alignment horizontal="left" vertical="center" wrapText="1" readingOrder="1"/>
    </xf>
    <xf numFmtId="0" fontId="0" fillId="0" borderId="0" xfId="0" applyAlignment="1">
      <alignment horizontal="left"/>
    </xf>
    <xf numFmtId="0" fontId="8" fillId="6" borderId="17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18" xfId="0" applyFont="1" applyFill="1" applyBorder="1" applyAlignment="1">
      <alignment horizontal="left" vertical="center" wrapText="1"/>
    </xf>
    <xf numFmtId="0" fontId="11" fillId="0" borderId="36" xfId="0" applyFont="1" applyBorder="1" applyAlignment="1" applyProtection="1">
      <alignment horizontal="left" vertical="center" wrapText="1"/>
      <protection locked="0"/>
    </xf>
    <xf numFmtId="0" fontId="11" fillId="0" borderId="37" xfId="0" applyFont="1" applyBorder="1" applyAlignment="1" applyProtection="1">
      <alignment horizontal="left" vertical="center" wrapText="1"/>
      <protection locked="0"/>
    </xf>
    <xf numFmtId="0" fontId="11" fillId="0" borderId="38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 wrapText="1"/>
    </xf>
    <xf numFmtId="0" fontId="12" fillId="0" borderId="1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0" fontId="17" fillId="9" borderId="29" xfId="0" applyFont="1" applyFill="1" applyBorder="1" applyAlignment="1">
      <alignment horizontal="center" vertical="center" wrapText="1" readingOrder="1"/>
    </xf>
    <xf numFmtId="0" fontId="12" fillId="7" borderId="29" xfId="0" applyFont="1" applyFill="1" applyBorder="1" applyAlignment="1">
      <alignment vertical="top" wrapText="1"/>
    </xf>
    <xf numFmtId="0" fontId="12" fillId="7" borderId="30" xfId="0" applyFont="1" applyFill="1" applyBorder="1" applyAlignment="1">
      <alignment vertical="top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7" fillId="0" borderId="18" xfId="0" applyFont="1" applyBorder="1" applyAlignment="1" applyProtection="1">
      <alignment horizontal="left" vertical="center" wrapText="1"/>
      <protection locked="0"/>
    </xf>
    <xf numFmtId="44" fontId="16" fillId="0" borderId="28" xfId="2" applyFont="1" applyFill="1" applyBorder="1" applyAlignment="1" applyProtection="1">
      <alignment horizontal="center" vertical="center" wrapText="1" readingOrder="1"/>
      <protection locked="0"/>
    </xf>
    <xf numFmtId="44" fontId="16" fillId="0" borderId="29" xfId="2" applyFont="1" applyFill="1" applyBorder="1" applyAlignment="1" applyProtection="1">
      <alignment horizontal="center" vertical="center" wrapText="1" readingOrder="1"/>
      <protection locked="0"/>
    </xf>
    <xf numFmtId="44" fontId="12" fillId="0" borderId="25" xfId="2" applyFont="1" applyFill="1" applyBorder="1" applyAlignment="1" applyProtection="1">
      <alignment horizontal="center" vertical="center" wrapText="1" readingOrder="1"/>
      <protection locked="0"/>
    </xf>
    <xf numFmtId="44" fontId="12" fillId="0" borderId="26" xfId="2" applyFont="1" applyFill="1" applyBorder="1" applyAlignment="1" applyProtection="1">
      <alignment horizontal="center" vertical="center" wrapText="1" readingOrder="1"/>
      <protection locked="0"/>
    </xf>
    <xf numFmtId="44" fontId="12" fillId="0" borderId="24" xfId="2" applyFont="1" applyFill="1" applyBorder="1" applyAlignment="1" applyProtection="1">
      <alignment horizontal="center" vertical="center" wrapText="1" readingOrder="1"/>
      <protection locked="0"/>
    </xf>
    <xf numFmtId="10" fontId="12" fillId="8" borderId="29" xfId="3" applyNumberFormat="1" applyFont="1" applyFill="1" applyBorder="1" applyAlignment="1" applyProtection="1">
      <alignment horizontal="center" vertical="center" wrapText="1" readingOrder="1"/>
    </xf>
    <xf numFmtId="10" fontId="12" fillId="8" borderId="30" xfId="3" applyNumberFormat="1" applyFont="1" applyFill="1" applyBorder="1" applyAlignment="1" applyProtection="1">
      <alignment horizontal="center" vertical="center" wrapText="1" readingOrder="1"/>
    </xf>
    <xf numFmtId="0" fontId="15" fillId="7" borderId="23" xfId="0" applyFont="1" applyFill="1" applyBorder="1" applyAlignment="1">
      <alignment horizontal="center" vertical="center" wrapText="1" readingOrder="1"/>
    </xf>
    <xf numFmtId="0" fontId="15" fillId="7" borderId="24" xfId="0" applyFont="1" applyFill="1" applyBorder="1" applyAlignment="1">
      <alignment horizontal="center" vertical="center" wrapText="1" readingOrder="1"/>
    </xf>
    <xf numFmtId="0" fontId="15" fillId="7" borderId="25" xfId="0" applyFont="1" applyFill="1" applyBorder="1" applyAlignment="1">
      <alignment horizontal="center" vertical="center" wrapText="1" readingOrder="1"/>
    </xf>
    <xf numFmtId="0" fontId="15" fillId="7" borderId="26" xfId="0" applyFont="1" applyFill="1" applyBorder="1" applyAlignment="1">
      <alignment horizontal="center" vertical="center" wrapText="1" readingOrder="1"/>
    </xf>
    <xf numFmtId="0" fontId="15" fillId="7" borderId="27" xfId="0" applyFont="1" applyFill="1" applyBorder="1" applyAlignment="1">
      <alignment horizontal="center" vertical="center" wrapText="1" readingOrder="1"/>
    </xf>
    <xf numFmtId="0" fontId="13" fillId="7" borderId="22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49" fontId="1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4" fontId="12" fillId="0" borderId="28" xfId="2" applyFont="1" applyFill="1" applyBorder="1" applyAlignment="1" applyProtection="1">
      <alignment horizontal="center" vertical="center" wrapText="1" readingOrder="1"/>
      <protection locked="0"/>
    </xf>
    <xf numFmtId="44" fontId="12" fillId="0" borderId="29" xfId="2" applyFont="1" applyFill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18" xfId="0" applyFont="1" applyBorder="1" applyAlignment="1" applyProtection="1">
      <alignment vertical="center" wrapText="1"/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6" xfId="0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alignment horizontal="left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none"/>
      </font>
      <numFmt numFmtId="165" formatCode="_(* #,##0_);_(* \(#,##0\);_(* &quot;-&quot;??_);_(@_)"/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none"/>
      </font>
      <numFmt numFmtId="165" formatCode="_(* #,##0_);_(* \(#,##0\);_(* &quot;-&quot;??_);_(@_)"/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0E1364F0-68BC-4886-8B7F-90318114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6</xdr:col>
      <xdr:colOff>190500</xdr:colOff>
      <xdr:row>35</xdr:row>
      <xdr:rowOff>238125</xdr:rowOff>
    </xdr:from>
    <xdr:to>
      <xdr:col>9</xdr:col>
      <xdr:colOff>604141</xdr:colOff>
      <xdr:row>42</xdr:row>
      <xdr:rowOff>130853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A3344B0-6561-4DA7-B7DF-6B42E511A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11696700"/>
          <a:ext cx="2956816" cy="1969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11F8BFAC-834E-4A66-AADD-8F0C8D79A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6</xdr:col>
      <xdr:colOff>180975</xdr:colOff>
      <xdr:row>35</xdr:row>
      <xdr:rowOff>1000125</xdr:rowOff>
    </xdr:from>
    <xdr:to>
      <xdr:col>9</xdr:col>
      <xdr:colOff>460493</xdr:colOff>
      <xdr:row>44</xdr:row>
      <xdr:rowOff>137777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A3ADF21-2182-4564-8F30-4434BA8C2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62700" y="12430125"/>
          <a:ext cx="2936993" cy="22801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94A7D9F4-6BAA-42BB-8449-90038DF59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5</xdr:col>
      <xdr:colOff>141633</xdr:colOff>
      <xdr:row>36</xdr:row>
      <xdr:rowOff>160683</xdr:rowOff>
    </xdr:from>
    <xdr:to>
      <xdr:col>8</xdr:col>
      <xdr:colOff>671107</xdr:colOff>
      <xdr:row>43</xdr:row>
      <xdr:rowOff>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8FE4EEC-CC73-47EF-A034-3A6CEDD2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21402446">
          <a:off x="5202307" y="12294705"/>
          <a:ext cx="3063953" cy="17278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-Analista/Downloads/Informe%20de%20Evaluacin%20Trimestral%20de%20las%20Metas%20Fsicas-Financieras.%20Octubre-diciemb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-Analista/Desktop/Definitivo%202023/Presupuesto/Presupuesto%20General%20y%20por%20programas%20%202023%20%2011-11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 13."/>
      <sheetName val="prog 13"/>
      <sheetName val="prog. 13"/>
      <sheetName val="prog. 13 (2do)"/>
      <sheetName val="prog. 13 (3ro)"/>
      <sheetName val="inf. fisico"/>
      <sheetName val="prog 12."/>
      <sheetName val="prog 12"/>
      <sheetName val="Hoja1"/>
      <sheetName val="prog. 12"/>
      <sheetName val="prog. 12 (2do)"/>
      <sheetName val="prog. 12 (3ro)"/>
      <sheetName val="Evaluación 2023 (programa 11.)"/>
      <sheetName val="Evaluación 2023 (programa 11)"/>
      <sheetName val="prog. 11"/>
      <sheetName val="prog. 11 (2do)"/>
      <sheetName val="prog. 11 (3ro)"/>
      <sheetName val="Informe de Evaluacin Trimest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1">
          <cell r="M31" t="str">
            <v>M3 de agua producido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"/>
      <sheetName val="prop"/>
      <sheetName val="presupuesto 2023"/>
      <sheetName val="PPP"/>
      <sheetName val="inf. fisico"/>
      <sheetName val="1 trimestre fisico "/>
      <sheetName val="2 trimestre fisico  "/>
      <sheetName val="3 trimestre fisico  "/>
      <sheetName val="4 trimestre fisico"/>
      <sheetName val="presupuesto 2023 ppt"/>
      <sheetName val="Hoja8"/>
      <sheetName val="Hoja7"/>
      <sheetName val="Hoja6"/>
      <sheetName val="cuadre de compra"/>
      <sheetName val="6107-Form.Prog.(Ingreso)"/>
      <sheetName val="6107-Form.Prog.(Gasto)"/>
      <sheetName val="Hoja9"/>
      <sheetName val="Hoja2"/>
      <sheetName val="HACIENDA"/>
      <sheetName val="Hoja4"/>
      <sheetName val="Hoja5"/>
      <sheetName val="Hoja3"/>
      <sheetName val="presupuest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9">
          <cell r="D89">
            <v>42987057</v>
          </cell>
        </row>
        <row r="106">
          <cell r="E106" t="str">
            <v>Clientes/usuarios atendidos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ables/table1.xml><?xml version="1.0" encoding="utf-8"?>
<table xmlns="http://schemas.openxmlformats.org/spreadsheetml/2006/main" id="1" name="Tabla1345" displayName="Tabla1345" ref="A29:J30" totalsRowShown="0" headerRowDxfId="44" dataDxfId="42" headerRowBorderDxfId="43" tableBorderDxfId="41" totalsRowBorderDxfId="40">
  <tableColumns count="10">
    <tableColumn id="1" name="Producto" dataDxfId="39"/>
    <tableColumn id="2" name="Indicador" dataDxfId="38">
      <calculatedColumnFormula>+'[2]Evaluación 2023 (programa 11.)'!M31</calculatedColumnFormula>
    </tableColumn>
    <tableColumn id="3" name="Física_x000a_(A)" dataDxfId="37" dataCellStyle="Millares"/>
    <tableColumn id="4" name="Financiera_x000a_(B)" dataDxfId="36" dataCellStyle="Millares"/>
    <tableColumn id="9" name="Física_x000a_(C)" dataDxfId="35" dataCellStyle="Millares"/>
    <tableColumn id="10" name="Financiera_x000a_(D)" dataDxfId="34" dataCellStyle="Millares"/>
    <tableColumn id="5" name="Física _x000a_(E)" dataDxfId="33" dataCellStyle="Millares"/>
    <tableColumn id="6" name="Financiera _x000a_ (F)" dataDxfId="32" dataCellStyle="Millares"/>
    <tableColumn id="7" name="Física _x000a_(%)_x000a_ G=E/C" dataDxfId="31" dataCellStyle="Porcentaje">
      <calculatedColumnFormula>IF(G30&gt;0,G30/C30,0)</calculatedColumnFormula>
    </tableColumn>
    <tableColumn id="8" name="Financiero _x000a_(%) _x000a_H=F/D" dataDxfId="30">
      <calculatedColumnFormula>IF(H30&gt;0,H30/D30,0)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29:J31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 dataCellStyle="Millares"/>
    <tableColumn id="4" name="Financiera_x000a_(B)" dataDxfId="21" dataCellStyle="Millares"/>
    <tableColumn id="9" name="Física_x000a_(C)" dataDxfId="20" dataCellStyle="Millares"/>
    <tableColumn id="10" name="Financiera_x000a_(D)" dataDxfId="19" dataCellStyle="Millares"/>
    <tableColumn id="5" name="Física _x000a_(E)" dataDxfId="18" dataCellStyle="Millares"/>
    <tableColumn id="6" name="Financiera _x000a_ (F)" dataDxfId="17" dataCellStyle="Millares"/>
    <tableColumn id="7" name="Física _x000a_(%)_x000a_ G=E/C" dataDxfId="16" dataCellStyle="Porcentaje">
      <calculatedColumnFormula>IF(G30&gt;0,G30/C30,0)</calculatedColumnFormula>
    </tableColumn>
    <tableColumn id="8" name="Financiero _x000a_(%) _x000a_H=F/D" dataDxfId="15">
      <calculatedColumnFormula>IF(H30&gt;0,H30/D30,0)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3" name="Tabla134" displayName="Tabla134" ref="A29:J30" totalsRowShown="0" headerRowDxfId="14" dataDxfId="12" headerRowBorderDxfId="13" tableBorderDxfId="11" totalsRowBorderDxfId="10">
  <tableColumns count="10">
    <tableColumn id="1" name="Producto" dataDxfId="9"/>
    <tableColumn id="2" name="Indicador" dataDxfId="8">
      <calculatedColumnFormula>+'[3]inf. fisico'!$E$106</calculatedColumnFormula>
    </tableColumn>
    <tableColumn id="3" name="Física_x000a_(A)" dataDxfId="7" dataCellStyle="Millares"/>
    <tableColumn id="4" name="Financiera_x000a_(B)" dataDxfId="6" dataCellStyle="Millares">
      <calculatedColumnFormula>+A26</calculatedColumnFormula>
    </tableColumn>
    <tableColumn id="9" name="Física_x000a_(C)" dataDxfId="5" dataCellStyle="Millares"/>
    <tableColumn id="10" name="Financiera_x000a_(D)" dataDxfId="4" dataCellStyle="Millares"/>
    <tableColumn id="5" name="Física _x000a_(E)" dataDxfId="3" dataCellStyle="Millares"/>
    <tableColumn id="6" name="Financiera _x000a_ (F)" dataDxfId="2" dataCellStyle="Millares"/>
    <tableColumn id="7" name="Física _x000a_(%)_x000a_ G=E/C" dataDxfId="1" dataCellStyle="Porcentaje">
      <calculatedColumnFormula>IF(G30&gt;0,G30/C30,0)</calculatedColumnFormula>
    </tableColumn>
    <tableColumn id="8" name="Financiero _x000a_(%) _x000a_H=F/D" dataDxfId="0">
      <calculatedColumnFormula>IF(H30&gt;0,H30/D30,0)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view="pageBreakPreview" topLeftCell="A13" zoomScaleNormal="100" zoomScaleSheetLayoutView="100" workbookViewId="0">
      <selection activeCell="A27" sqref="A27:J27"/>
    </sheetView>
  </sheetViews>
  <sheetFormatPr baseColWidth="10" defaultRowHeight="15" x14ac:dyDescent="0.25"/>
  <cols>
    <col min="1" max="1" width="23" style="11" customWidth="1"/>
    <col min="2" max="2" width="14.85546875" style="11" bestFit="1" customWidth="1"/>
    <col min="3" max="10" width="12.7109375" style="11" customWidth="1"/>
    <col min="11" max="11" width="11.42578125" style="11"/>
  </cols>
  <sheetData>
    <row r="1" spans="1:11" ht="21.75" thickBot="1" x14ac:dyDescent="0.3">
      <c r="A1" s="1"/>
      <c r="B1" s="86" t="s">
        <v>82</v>
      </c>
      <c r="C1" s="87"/>
      <c r="D1" s="87"/>
      <c r="E1" s="87"/>
      <c r="F1" s="87"/>
      <c r="G1" s="87"/>
      <c r="H1" s="87"/>
      <c r="I1" s="87"/>
      <c r="J1" s="88"/>
      <c r="K1" s="2"/>
    </row>
    <row r="2" spans="1:11" ht="21.75" thickBot="1" x14ac:dyDescent="0.3">
      <c r="A2" s="3"/>
      <c r="B2" s="89" t="s">
        <v>0</v>
      </c>
      <c r="C2" s="90"/>
      <c r="D2" s="89" t="s">
        <v>1</v>
      </c>
      <c r="E2" s="90"/>
      <c r="F2" s="90"/>
      <c r="G2" s="90"/>
      <c r="H2" s="91"/>
      <c r="I2" s="4" t="s">
        <v>2</v>
      </c>
      <c r="J2" s="5" t="s">
        <v>3</v>
      </c>
      <c r="K2" s="2"/>
    </row>
    <row r="3" spans="1:11" ht="21.75" thickBot="1" x14ac:dyDescent="0.3">
      <c r="A3" s="6"/>
      <c r="B3" s="92"/>
      <c r="C3" s="93"/>
      <c r="D3" s="92" t="s">
        <v>78</v>
      </c>
      <c r="E3" s="93"/>
      <c r="F3" s="93"/>
      <c r="G3" s="93"/>
      <c r="H3" s="94"/>
      <c r="I3" s="7">
        <v>45394</v>
      </c>
      <c r="J3" s="8">
        <v>2</v>
      </c>
      <c r="K3" s="2"/>
    </row>
    <row r="4" spans="1:11" x14ac:dyDescent="0.25">
      <c r="A4" s="82"/>
      <c r="B4" s="83"/>
      <c r="C4" s="83"/>
      <c r="D4" s="84"/>
      <c r="E4" s="84"/>
      <c r="F4" s="84"/>
      <c r="G4" s="84"/>
      <c r="H4" s="84"/>
      <c r="I4" s="83"/>
      <c r="J4" s="85"/>
      <c r="K4" s="2"/>
    </row>
    <row r="5" spans="1:11" ht="3" customHeight="1" x14ac:dyDescent="0.25">
      <c r="A5" s="76"/>
      <c r="B5" s="77"/>
      <c r="C5" s="77"/>
      <c r="D5" s="77"/>
      <c r="E5" s="77"/>
      <c r="F5" s="77"/>
      <c r="G5" s="77"/>
      <c r="H5" s="77"/>
      <c r="I5" s="77"/>
      <c r="J5" s="78"/>
      <c r="K5" s="2"/>
    </row>
    <row r="6" spans="1:11" ht="15.75" x14ac:dyDescent="0.25">
      <c r="A6" s="50" t="s">
        <v>4</v>
      </c>
      <c r="B6" s="51"/>
      <c r="C6" s="51"/>
      <c r="D6" s="51"/>
      <c r="E6" s="51"/>
      <c r="F6" s="51"/>
      <c r="G6" s="51"/>
      <c r="H6" s="51"/>
      <c r="I6" s="51"/>
      <c r="J6" s="52"/>
      <c r="K6" s="2"/>
    </row>
    <row r="7" spans="1:11" ht="15.75" x14ac:dyDescent="0.25">
      <c r="A7" s="53" t="s">
        <v>5</v>
      </c>
      <c r="B7" s="54"/>
      <c r="C7" s="54"/>
      <c r="D7" s="54"/>
      <c r="E7" s="54"/>
      <c r="F7" s="54"/>
      <c r="G7" s="54"/>
      <c r="H7" s="54"/>
      <c r="I7" s="54"/>
      <c r="J7" s="55"/>
      <c r="K7" s="2"/>
    </row>
    <row r="8" spans="1:11" x14ac:dyDescent="0.25">
      <c r="A8" s="9" t="s">
        <v>6</v>
      </c>
      <c r="B8" s="79" t="s">
        <v>7</v>
      </c>
      <c r="C8" s="80"/>
      <c r="D8" s="80"/>
      <c r="E8" s="80"/>
      <c r="F8" s="80"/>
      <c r="G8" s="80"/>
      <c r="H8" s="80"/>
      <c r="I8" s="80"/>
      <c r="J8" s="81"/>
      <c r="K8" s="2"/>
    </row>
    <row r="9" spans="1:11" ht="15" customHeight="1" x14ac:dyDescent="0.25">
      <c r="A9" s="10" t="s">
        <v>8</v>
      </c>
      <c r="B9" s="79" t="s">
        <v>9</v>
      </c>
      <c r="C9" s="80"/>
      <c r="D9" s="80"/>
      <c r="E9" s="80"/>
      <c r="F9" s="80"/>
      <c r="G9" s="80"/>
      <c r="H9" s="80"/>
      <c r="I9" s="80"/>
      <c r="J9" s="81"/>
      <c r="K9" s="2"/>
    </row>
    <row r="10" spans="1:11" x14ac:dyDescent="0.25">
      <c r="A10" s="10" t="s">
        <v>10</v>
      </c>
      <c r="B10" s="79" t="s">
        <v>11</v>
      </c>
      <c r="C10" s="80"/>
      <c r="D10" s="80"/>
      <c r="E10" s="80"/>
      <c r="F10" s="80"/>
      <c r="G10" s="80"/>
      <c r="H10" s="80"/>
      <c r="I10" s="80"/>
      <c r="J10" s="81"/>
      <c r="K10" s="2"/>
    </row>
    <row r="11" spans="1:11" ht="48.75" customHeight="1" x14ac:dyDescent="0.25">
      <c r="A11" s="9" t="s">
        <v>12</v>
      </c>
      <c r="B11" s="59" t="s">
        <v>13</v>
      </c>
      <c r="C11" s="59"/>
      <c r="D11" s="59"/>
      <c r="E11" s="59"/>
      <c r="F11" s="59"/>
      <c r="G11" s="59"/>
      <c r="H11" s="59"/>
      <c r="I11" s="59"/>
      <c r="J11" s="60"/>
    </row>
    <row r="12" spans="1:11" ht="48" customHeight="1" x14ac:dyDescent="0.25">
      <c r="A12" s="9" t="s">
        <v>14</v>
      </c>
      <c r="B12" s="59" t="s">
        <v>15</v>
      </c>
      <c r="C12" s="59"/>
      <c r="D12" s="59"/>
      <c r="E12" s="59"/>
      <c r="F12" s="59"/>
      <c r="G12" s="59"/>
      <c r="H12" s="59"/>
      <c r="I12" s="59"/>
      <c r="J12" s="60"/>
    </row>
    <row r="13" spans="1:11" ht="15.75" x14ac:dyDescent="0.25">
      <c r="A13" s="50" t="s">
        <v>16</v>
      </c>
      <c r="B13" s="51"/>
      <c r="C13" s="51"/>
      <c r="D13" s="51"/>
      <c r="E13" s="51"/>
      <c r="F13" s="51"/>
      <c r="G13" s="51"/>
      <c r="H13" s="51"/>
      <c r="I13" s="51"/>
      <c r="J13" s="52"/>
    </row>
    <row r="14" spans="1:11" ht="27.75" customHeight="1" x14ac:dyDescent="0.25">
      <c r="A14" s="9" t="s">
        <v>17</v>
      </c>
      <c r="B14" s="12">
        <v>2</v>
      </c>
      <c r="C14" s="75" t="str">
        <f>IFERROR(VLOOKUP(B14,'[1]Validacion datos'!A2:B5,2,FALSE),"")</f>
        <v>DESARROLLO SOCIAL</v>
      </c>
      <c r="D14" s="75"/>
      <c r="E14" s="75"/>
      <c r="F14" s="75"/>
      <c r="G14" s="75"/>
      <c r="H14" s="75"/>
      <c r="I14" s="75"/>
      <c r="J14" s="75"/>
    </row>
    <row r="15" spans="1:11" ht="26.25" customHeight="1" x14ac:dyDescent="0.25">
      <c r="A15" s="9" t="s">
        <v>18</v>
      </c>
      <c r="B15" s="13">
        <v>2.5</v>
      </c>
      <c r="C15" s="75" t="str">
        <f>IFERROR(VLOOKUP(B15,'[1]Validacion datos'!A8:B26,2,FALSE),"")</f>
        <v>Vivienda digna en entornos saludables</v>
      </c>
      <c r="D15" s="75"/>
      <c r="E15" s="75"/>
      <c r="F15" s="75"/>
      <c r="G15" s="75"/>
      <c r="H15" s="75"/>
      <c r="I15" s="75"/>
      <c r="J15" s="75"/>
    </row>
    <row r="16" spans="1:11" ht="29.25" customHeight="1" x14ac:dyDescent="0.25">
      <c r="A16" s="9" t="s">
        <v>19</v>
      </c>
      <c r="B16" s="14" t="s">
        <v>20</v>
      </c>
      <c r="C16" s="75" t="str">
        <f>IFERROR(VLOOKUP(B16,'[1]Validacion datos'!D8:E64,2,FALSE),"")</f>
        <v>Garantizar el acceso universal a servicios de agua potable y saneamiento, provistos con calidad y eficiencia</v>
      </c>
      <c r="D16" s="75"/>
      <c r="E16" s="75"/>
      <c r="F16" s="75"/>
      <c r="G16" s="75"/>
      <c r="H16" s="75"/>
      <c r="I16" s="75"/>
      <c r="J16" s="75"/>
    </row>
    <row r="17" spans="1:11" ht="29.25" customHeight="1" x14ac:dyDescent="0.25">
      <c r="A17" s="9"/>
      <c r="B17" s="15"/>
      <c r="C17" s="16"/>
      <c r="D17" s="16"/>
      <c r="E17" s="16"/>
      <c r="F17" s="16"/>
      <c r="G17" s="16"/>
      <c r="H17" s="16"/>
      <c r="I17" s="16"/>
      <c r="J17" s="17"/>
    </row>
    <row r="18" spans="1:11" ht="15.75" x14ac:dyDescent="0.25">
      <c r="A18" s="50" t="s">
        <v>21</v>
      </c>
      <c r="B18" s="51"/>
      <c r="C18" s="51"/>
      <c r="D18" s="51"/>
      <c r="E18" s="51"/>
      <c r="F18" s="51"/>
      <c r="G18" s="51"/>
      <c r="H18" s="51"/>
      <c r="I18" s="51"/>
      <c r="J18" s="52"/>
    </row>
    <row r="19" spans="1:11" ht="29.25" customHeight="1" x14ac:dyDescent="0.25">
      <c r="A19" s="9" t="s">
        <v>22</v>
      </c>
      <c r="B19" s="59" t="s">
        <v>23</v>
      </c>
      <c r="C19" s="59"/>
      <c r="D19" s="59"/>
      <c r="E19" s="59"/>
      <c r="F19" s="59"/>
      <c r="G19" s="59"/>
      <c r="H19" s="59"/>
      <c r="I19" s="59"/>
      <c r="J19" s="60"/>
    </row>
    <row r="20" spans="1:11" ht="33" customHeight="1" x14ac:dyDescent="0.25">
      <c r="A20" s="18" t="s">
        <v>24</v>
      </c>
      <c r="B20" s="59" t="s">
        <v>25</v>
      </c>
      <c r="C20" s="59"/>
      <c r="D20" s="59"/>
      <c r="E20" s="59"/>
      <c r="F20" s="59"/>
      <c r="G20" s="59"/>
      <c r="H20" s="59"/>
      <c r="I20" s="59"/>
      <c r="J20" s="60"/>
    </row>
    <row r="21" spans="1:11" ht="34.5" customHeight="1" x14ac:dyDescent="0.25">
      <c r="A21" s="18" t="s">
        <v>26</v>
      </c>
      <c r="B21" s="59" t="s">
        <v>27</v>
      </c>
      <c r="C21" s="59"/>
      <c r="D21" s="59"/>
      <c r="E21" s="59"/>
      <c r="F21" s="59"/>
      <c r="G21" s="59"/>
      <c r="H21" s="59"/>
      <c r="I21" s="59"/>
      <c r="J21" s="60"/>
    </row>
    <row r="22" spans="1:11" ht="35.25" customHeight="1" x14ac:dyDescent="0.25">
      <c r="A22" s="18" t="s">
        <v>28</v>
      </c>
      <c r="B22" s="59" t="s">
        <v>29</v>
      </c>
      <c r="C22" s="59"/>
      <c r="D22" s="59"/>
      <c r="E22" s="59"/>
      <c r="F22" s="59"/>
      <c r="G22" s="59"/>
      <c r="H22" s="59"/>
      <c r="I22" s="59"/>
      <c r="J22" s="60"/>
      <c r="K22" s="2"/>
    </row>
    <row r="23" spans="1:11" ht="15.75" x14ac:dyDescent="0.25">
      <c r="A23" s="50" t="s">
        <v>30</v>
      </c>
      <c r="B23" s="51"/>
      <c r="C23" s="51"/>
      <c r="D23" s="51"/>
      <c r="E23" s="51"/>
      <c r="F23" s="51"/>
      <c r="G23" s="51"/>
      <c r="H23" s="51"/>
      <c r="I23" s="51"/>
      <c r="J23" s="52"/>
    </row>
    <row r="24" spans="1:11" ht="15.75" x14ac:dyDescent="0.25">
      <c r="A24" s="53" t="s">
        <v>31</v>
      </c>
      <c r="B24" s="54"/>
      <c r="C24" s="54"/>
      <c r="D24" s="54"/>
      <c r="E24" s="54"/>
      <c r="F24" s="54"/>
      <c r="G24" s="54"/>
      <c r="H24" s="54"/>
      <c r="I24" s="54"/>
      <c r="J24" s="55"/>
      <c r="K24" s="2"/>
    </row>
    <row r="25" spans="1:11" ht="15" customHeight="1" x14ac:dyDescent="0.25">
      <c r="A25" s="70" t="s">
        <v>32</v>
      </c>
      <c r="B25" s="71"/>
      <c r="C25" s="72" t="s">
        <v>33</v>
      </c>
      <c r="D25" s="73"/>
      <c r="E25" s="73"/>
      <c r="F25" s="73" t="s">
        <v>34</v>
      </c>
      <c r="G25" s="73"/>
      <c r="H25" s="71"/>
      <c r="I25" s="72" t="s">
        <v>35</v>
      </c>
      <c r="J25" s="74"/>
    </row>
    <row r="26" spans="1:11" x14ac:dyDescent="0.25">
      <c r="A26" s="63">
        <v>118200000</v>
      </c>
      <c r="B26" s="64"/>
      <c r="C26" s="65">
        <v>252559315.36000001</v>
      </c>
      <c r="D26" s="66"/>
      <c r="E26" s="67"/>
      <c r="F26" s="65">
        <v>36608449.159999996</v>
      </c>
      <c r="G26" s="66"/>
      <c r="H26" s="67"/>
      <c r="I26" s="68">
        <f>+IF(F26&gt;0,F26/C26,0)</f>
        <v>0.14494990655093448</v>
      </c>
      <c r="J26" s="69"/>
    </row>
    <row r="27" spans="1:11" ht="15.75" x14ac:dyDescent="0.25">
      <c r="A27" s="53"/>
      <c r="B27" s="54"/>
      <c r="C27" s="54"/>
      <c r="D27" s="54"/>
      <c r="E27" s="54"/>
      <c r="F27" s="54"/>
      <c r="G27" s="54"/>
      <c r="H27" s="54"/>
      <c r="I27" s="54"/>
      <c r="J27" s="55"/>
      <c r="K27" s="2"/>
    </row>
    <row r="28" spans="1:11" x14ac:dyDescent="0.25">
      <c r="A28" s="19"/>
      <c r="B28"/>
      <c r="C28" s="56" t="s">
        <v>36</v>
      </c>
      <c r="D28" s="57"/>
      <c r="E28" s="56" t="s">
        <v>85</v>
      </c>
      <c r="F28" s="57"/>
      <c r="G28" s="56" t="s">
        <v>86</v>
      </c>
      <c r="H28" s="56"/>
      <c r="I28" s="56" t="s">
        <v>37</v>
      </c>
      <c r="J28" s="58"/>
    </row>
    <row r="29" spans="1:11" ht="38.25" x14ac:dyDescent="0.25">
      <c r="A29" s="20" t="s">
        <v>38</v>
      </c>
      <c r="B29" s="21" t="s">
        <v>39</v>
      </c>
      <c r="C29" s="21" t="s">
        <v>40</v>
      </c>
      <c r="D29" s="21" t="s">
        <v>41</v>
      </c>
      <c r="E29" s="21" t="s">
        <v>42</v>
      </c>
      <c r="F29" s="21" t="s">
        <v>43</v>
      </c>
      <c r="G29" s="21" t="s">
        <v>44</v>
      </c>
      <c r="H29" s="21" t="s">
        <v>45</v>
      </c>
      <c r="I29" s="21" t="s">
        <v>46</v>
      </c>
      <c r="J29" s="22" t="s">
        <v>47</v>
      </c>
    </row>
    <row r="30" spans="1:11" ht="77.25" customHeight="1" x14ac:dyDescent="0.25">
      <c r="A30" s="39" t="s">
        <v>48</v>
      </c>
      <c r="B30" s="24" t="str">
        <f>+'[2]Evaluación 2023 (programa 11.)'!M31</f>
        <v>M3 de agua producido</v>
      </c>
      <c r="C30" s="37">
        <v>42987057</v>
      </c>
      <c r="D30" s="37">
        <v>163100000</v>
      </c>
      <c r="E30" s="37">
        <v>37700000</v>
      </c>
      <c r="F30" s="37">
        <v>43076500</v>
      </c>
      <c r="G30" s="37">
        <v>41152906</v>
      </c>
      <c r="H30" s="38">
        <v>36680449.159999996</v>
      </c>
      <c r="I30" s="27">
        <f>IF(G30&gt;0,G30/C30,0)</f>
        <v>0.95733248265867565</v>
      </c>
      <c r="J30" s="28">
        <f>IF(H30&gt;0,H30/D30,0)</f>
        <v>0.22489545775597791</v>
      </c>
    </row>
    <row r="31" spans="1:11" ht="15.75" x14ac:dyDescent="0.25">
      <c r="A31" s="50" t="s">
        <v>49</v>
      </c>
      <c r="B31" s="51"/>
      <c r="C31" s="51"/>
      <c r="D31" s="51"/>
      <c r="E31" s="51"/>
      <c r="F31" s="51"/>
      <c r="G31" s="51"/>
      <c r="H31" s="51"/>
      <c r="I31" s="51"/>
      <c r="J31" s="52"/>
    </row>
    <row r="32" spans="1:11" ht="15.75" x14ac:dyDescent="0.25">
      <c r="A32" s="53" t="s">
        <v>50</v>
      </c>
      <c r="B32" s="54"/>
      <c r="C32" s="54"/>
      <c r="D32" s="54"/>
      <c r="E32" s="54"/>
      <c r="F32" s="54"/>
      <c r="G32" s="54"/>
      <c r="H32" s="54"/>
      <c r="I32" s="54"/>
      <c r="J32" s="55"/>
      <c r="K32" s="2"/>
    </row>
    <row r="33" spans="1:11" ht="15" customHeight="1" x14ac:dyDescent="0.25">
      <c r="A33" s="29" t="s">
        <v>51</v>
      </c>
      <c r="B33" s="59" t="s">
        <v>52</v>
      </c>
      <c r="C33" s="59"/>
      <c r="D33" s="59"/>
      <c r="E33" s="59"/>
      <c r="F33" s="59"/>
      <c r="G33" s="59"/>
      <c r="H33" s="59"/>
      <c r="I33" s="59"/>
      <c r="J33" s="60"/>
    </row>
    <row r="34" spans="1:11" ht="30" customHeight="1" x14ac:dyDescent="0.25">
      <c r="A34" s="29" t="s">
        <v>53</v>
      </c>
      <c r="B34" s="59" t="s">
        <v>54</v>
      </c>
      <c r="C34" s="59"/>
      <c r="D34" s="59"/>
      <c r="E34" s="59"/>
      <c r="F34" s="59"/>
      <c r="G34" s="59"/>
      <c r="H34" s="59"/>
      <c r="I34" s="59"/>
      <c r="J34" s="60"/>
    </row>
    <row r="35" spans="1:11" ht="87.75" customHeight="1" x14ac:dyDescent="0.25">
      <c r="A35" s="29" t="s">
        <v>55</v>
      </c>
      <c r="B35" s="61" t="s">
        <v>79</v>
      </c>
      <c r="C35" s="61"/>
      <c r="D35" s="61"/>
      <c r="E35" s="61"/>
      <c r="F35" s="61"/>
      <c r="G35" s="61"/>
      <c r="H35" s="61"/>
      <c r="I35" s="61"/>
      <c r="J35" s="62"/>
    </row>
    <row r="36" spans="1:11" ht="30" x14ac:dyDescent="0.25">
      <c r="A36" s="29" t="s">
        <v>56</v>
      </c>
      <c r="B36" s="61" t="s">
        <v>81</v>
      </c>
      <c r="C36" s="61"/>
      <c r="D36" s="61"/>
      <c r="E36" s="61"/>
      <c r="F36" s="61"/>
      <c r="G36" s="61"/>
      <c r="H36" s="61"/>
      <c r="I36" s="61"/>
      <c r="J36" s="62"/>
    </row>
    <row r="37" spans="1:11" ht="15.75" x14ac:dyDescent="0.25">
      <c r="A37" s="50" t="s">
        <v>57</v>
      </c>
      <c r="B37" s="51"/>
      <c r="C37" s="51"/>
      <c r="D37" s="51"/>
      <c r="E37" s="51"/>
      <c r="F37" s="51"/>
      <c r="G37" s="51"/>
      <c r="H37" s="51"/>
      <c r="I37" s="51"/>
      <c r="J37" s="52"/>
    </row>
    <row r="38" spans="1:11" ht="15.75" x14ac:dyDescent="0.25">
      <c r="A38" s="41" t="s">
        <v>58</v>
      </c>
      <c r="B38" s="42"/>
      <c r="C38" s="42"/>
      <c r="D38" s="42"/>
      <c r="E38" s="42"/>
      <c r="F38" s="42"/>
      <c r="G38" s="42"/>
      <c r="H38" s="42"/>
      <c r="I38" s="42"/>
      <c r="J38" s="43"/>
      <c r="K38" s="2"/>
    </row>
    <row r="39" spans="1:11" ht="27.75" customHeight="1" x14ac:dyDescent="0.25">
      <c r="A39" s="44" t="s">
        <v>59</v>
      </c>
      <c r="B39" s="45"/>
      <c r="C39" s="45"/>
      <c r="D39" s="45"/>
      <c r="E39" s="45"/>
      <c r="F39" s="45"/>
      <c r="G39" s="45"/>
      <c r="H39" s="45"/>
      <c r="I39" s="45"/>
      <c r="J39" s="46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47" t="s">
        <v>60</v>
      </c>
      <c r="B41" s="47"/>
      <c r="C41" s="47"/>
      <c r="D41" s="47"/>
      <c r="E41" s="47"/>
      <c r="F41" s="47"/>
      <c r="G41" s="47"/>
      <c r="H41" s="47"/>
      <c r="I41" s="47"/>
      <c r="J41" s="47"/>
    </row>
    <row r="42" spans="1:11" ht="15.75" thickBot="1" x14ac:dyDescent="0.3">
      <c r="A42" s="31" t="s">
        <v>61</v>
      </c>
      <c r="B42" s="32">
        <v>194939117</v>
      </c>
      <c r="G42" s="48"/>
      <c r="H42" s="48"/>
      <c r="I42" s="48"/>
    </row>
    <row r="43" spans="1:11" x14ac:dyDescent="0.25">
      <c r="A43" s="31" t="s">
        <v>62</v>
      </c>
      <c r="B43" s="32">
        <v>574724223.12</v>
      </c>
      <c r="G43" s="49" t="s">
        <v>63</v>
      </c>
      <c r="H43" s="49"/>
      <c r="I43" s="49"/>
    </row>
    <row r="44" spans="1:11" x14ac:dyDescent="0.25">
      <c r="A44" s="31" t="s">
        <v>64</v>
      </c>
      <c r="B44" s="32">
        <v>333349851.19</v>
      </c>
    </row>
    <row r="45" spans="1:11" x14ac:dyDescent="0.25">
      <c r="A45" s="11" t="s">
        <v>83</v>
      </c>
    </row>
  </sheetData>
  <mergeCells count="50">
    <mergeCell ref="A4:J4"/>
    <mergeCell ref="B1:J1"/>
    <mergeCell ref="B2:C2"/>
    <mergeCell ref="D2:H2"/>
    <mergeCell ref="B3:C3"/>
    <mergeCell ref="D3:H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26:B26"/>
    <mergeCell ref="C26:E26"/>
    <mergeCell ref="F26:H26"/>
    <mergeCell ref="I26:J26"/>
    <mergeCell ref="A18:J18"/>
    <mergeCell ref="B19:J19"/>
    <mergeCell ref="B20:J20"/>
    <mergeCell ref="B21:J21"/>
    <mergeCell ref="B22:J22"/>
    <mergeCell ref="A23:J23"/>
    <mergeCell ref="A24:J24"/>
    <mergeCell ref="A25:B25"/>
    <mergeCell ref="C25:E25"/>
    <mergeCell ref="F25:H25"/>
    <mergeCell ref="I25:J25"/>
    <mergeCell ref="A37:J37"/>
    <mergeCell ref="A27:J27"/>
    <mergeCell ref="C28:D28"/>
    <mergeCell ref="E28:F28"/>
    <mergeCell ref="G28:H28"/>
    <mergeCell ref="I28:J28"/>
    <mergeCell ref="A31:J31"/>
    <mergeCell ref="A32:J32"/>
    <mergeCell ref="B33:J33"/>
    <mergeCell ref="B34:J34"/>
    <mergeCell ref="B35:J35"/>
    <mergeCell ref="B36:J36"/>
    <mergeCell ref="A38:J38"/>
    <mergeCell ref="A39:J39"/>
    <mergeCell ref="A41:J41"/>
    <mergeCell ref="G42:I42"/>
    <mergeCell ref="G43:I43"/>
  </mergeCells>
  <dataValidations count="16">
    <dataValidation allowBlank="1" showInputMessage="1" showErrorMessage="1" prompt="Monto ejecutado en el trimestre" sqref="H29:H30"/>
    <dataValidation allowBlank="1" showInputMessage="1" showErrorMessage="1" prompt="Meta alcanzada en el trimestre" sqref="G29:G30"/>
    <dataValidation allowBlank="1" showInputMessage="1" showErrorMessage="1" prompt="Monto presupuestado para el producto" sqref="D29:D30 F29:F30"/>
    <dataValidation allowBlank="1" showInputMessage="1" showErrorMessage="1" prompt="Meta anual del indicador" sqref="C29:C30 D30 E29"/>
    <dataValidation allowBlank="1" showInputMessage="1" showErrorMessage="1" prompt="Nombre del indicador" sqref="B29:B30"/>
    <dataValidation allowBlank="1" showInputMessage="1" showErrorMessage="1" prompt="Nombre de cada producto" sqref="A29:A30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8:J10"/>
    <dataValidation allowBlank="1" sqref="A8"/>
  </dataValidations>
  <pageMargins left="0.45208333333333334" right="0.25" top="0.51041666666666663" bottom="0.75" header="0.3" footer="0.3"/>
  <pageSetup paperSize="121" scale="6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view="pageBreakPreview" zoomScale="130" zoomScaleNormal="100" zoomScaleSheetLayoutView="130" workbookViewId="0">
      <selection activeCell="B50" sqref="B50"/>
    </sheetView>
  </sheetViews>
  <sheetFormatPr baseColWidth="10" defaultRowHeight="15" x14ac:dyDescent="0.25"/>
  <cols>
    <col min="1" max="1" width="23" style="11" customWidth="1"/>
    <col min="2" max="2" width="14.85546875" style="11" bestFit="1" customWidth="1"/>
    <col min="3" max="9" width="12.7109375" style="11" customWidth="1"/>
    <col min="10" max="10" width="14.140625" style="11" customWidth="1"/>
    <col min="11" max="11" width="11.42578125" style="11"/>
  </cols>
  <sheetData>
    <row r="1" spans="1:11" ht="21.75" thickBot="1" x14ac:dyDescent="0.3">
      <c r="A1" s="1"/>
      <c r="B1" s="86" t="s">
        <v>82</v>
      </c>
      <c r="C1" s="87"/>
      <c r="D1" s="87"/>
      <c r="E1" s="87"/>
      <c r="F1" s="87"/>
      <c r="G1" s="87"/>
      <c r="H1" s="87"/>
      <c r="I1" s="87"/>
      <c r="J1" s="88"/>
      <c r="K1" s="2"/>
    </row>
    <row r="2" spans="1:11" ht="32.25" customHeight="1" thickBot="1" x14ac:dyDescent="0.3">
      <c r="A2" s="3"/>
      <c r="B2" s="89" t="s">
        <v>0</v>
      </c>
      <c r="C2" s="90"/>
      <c r="D2" s="89" t="s">
        <v>1</v>
      </c>
      <c r="E2" s="90"/>
      <c r="F2" s="90"/>
      <c r="G2" s="90"/>
      <c r="H2" s="91"/>
      <c r="I2" s="4" t="s">
        <v>2</v>
      </c>
      <c r="J2" s="5" t="s">
        <v>3</v>
      </c>
      <c r="K2" s="2"/>
    </row>
    <row r="3" spans="1:11" ht="21.75" thickBot="1" x14ac:dyDescent="0.3">
      <c r="A3" s="6"/>
      <c r="B3" s="92"/>
      <c r="C3" s="93"/>
      <c r="D3" s="92" t="s">
        <v>78</v>
      </c>
      <c r="E3" s="93"/>
      <c r="F3" s="93"/>
      <c r="G3" s="93"/>
      <c r="H3" s="94"/>
      <c r="I3" s="7">
        <v>45394</v>
      </c>
      <c r="J3" s="8">
        <v>2</v>
      </c>
      <c r="K3" s="2"/>
    </row>
    <row r="4" spans="1:11" x14ac:dyDescent="0.25">
      <c r="A4" s="82"/>
      <c r="B4" s="83"/>
      <c r="C4" s="83"/>
      <c r="D4" s="84"/>
      <c r="E4" s="84"/>
      <c r="F4" s="84"/>
      <c r="G4" s="84"/>
      <c r="H4" s="84"/>
      <c r="I4" s="83"/>
      <c r="J4" s="85"/>
      <c r="K4" s="2"/>
    </row>
    <row r="5" spans="1:11" ht="3" customHeight="1" x14ac:dyDescent="0.25">
      <c r="A5" s="76"/>
      <c r="B5" s="77"/>
      <c r="C5" s="77"/>
      <c r="D5" s="77"/>
      <c r="E5" s="77"/>
      <c r="F5" s="77"/>
      <c r="G5" s="77"/>
      <c r="H5" s="77"/>
      <c r="I5" s="77"/>
      <c r="J5" s="78"/>
      <c r="K5" s="2"/>
    </row>
    <row r="6" spans="1:11" ht="15.75" x14ac:dyDescent="0.25">
      <c r="A6" s="50" t="s">
        <v>4</v>
      </c>
      <c r="B6" s="51"/>
      <c r="C6" s="51"/>
      <c r="D6" s="51"/>
      <c r="E6" s="51"/>
      <c r="F6" s="51"/>
      <c r="G6" s="51"/>
      <c r="H6" s="51"/>
      <c r="I6" s="51"/>
      <c r="J6" s="52"/>
      <c r="K6" s="2"/>
    </row>
    <row r="7" spans="1:11" ht="15.75" x14ac:dyDescent="0.25">
      <c r="A7" s="53" t="s">
        <v>5</v>
      </c>
      <c r="B7" s="54"/>
      <c r="C7" s="54"/>
      <c r="D7" s="54"/>
      <c r="E7" s="54"/>
      <c r="F7" s="54"/>
      <c r="G7" s="54"/>
      <c r="H7" s="54"/>
      <c r="I7" s="54"/>
      <c r="J7" s="55"/>
      <c r="K7" s="2"/>
    </row>
    <row r="8" spans="1:11" x14ac:dyDescent="0.25">
      <c r="A8" s="9" t="s">
        <v>6</v>
      </c>
      <c r="B8" s="79" t="s">
        <v>7</v>
      </c>
      <c r="C8" s="80"/>
      <c r="D8" s="80"/>
      <c r="E8" s="80"/>
      <c r="F8" s="80"/>
      <c r="G8" s="80"/>
      <c r="H8" s="80"/>
      <c r="I8" s="80"/>
      <c r="J8" s="81"/>
      <c r="K8" s="2"/>
    </row>
    <row r="9" spans="1:11" ht="15" customHeight="1" x14ac:dyDescent="0.25">
      <c r="A9" s="10" t="s">
        <v>8</v>
      </c>
      <c r="B9" s="79" t="s">
        <v>65</v>
      </c>
      <c r="C9" s="80"/>
      <c r="D9" s="80"/>
      <c r="E9" s="80"/>
      <c r="F9" s="80"/>
      <c r="G9" s="80"/>
      <c r="H9" s="80"/>
      <c r="I9" s="80"/>
      <c r="J9" s="81"/>
      <c r="K9" s="2"/>
    </row>
    <row r="10" spans="1:11" x14ac:dyDescent="0.25">
      <c r="A10" s="10" t="s">
        <v>10</v>
      </c>
      <c r="B10" s="79" t="s">
        <v>11</v>
      </c>
      <c r="C10" s="80"/>
      <c r="D10" s="80"/>
      <c r="E10" s="80"/>
      <c r="F10" s="80"/>
      <c r="G10" s="80"/>
      <c r="H10" s="80"/>
      <c r="I10" s="80"/>
      <c r="J10" s="81"/>
      <c r="K10" s="2"/>
    </row>
    <row r="11" spans="1:11" ht="48.75" customHeight="1" x14ac:dyDescent="0.25">
      <c r="A11" s="9" t="s">
        <v>12</v>
      </c>
      <c r="B11" s="59" t="s">
        <v>13</v>
      </c>
      <c r="C11" s="59"/>
      <c r="D11" s="59"/>
      <c r="E11" s="59"/>
      <c r="F11" s="59"/>
      <c r="G11" s="59"/>
      <c r="H11" s="59"/>
      <c r="I11" s="59"/>
      <c r="J11" s="60"/>
    </row>
    <row r="12" spans="1:11" ht="48" customHeight="1" x14ac:dyDescent="0.25">
      <c r="A12" s="9" t="s">
        <v>14</v>
      </c>
      <c r="B12" s="59" t="s">
        <v>15</v>
      </c>
      <c r="C12" s="59"/>
      <c r="D12" s="59"/>
      <c r="E12" s="59"/>
      <c r="F12" s="59"/>
      <c r="G12" s="59"/>
      <c r="H12" s="59"/>
      <c r="I12" s="59"/>
      <c r="J12" s="60"/>
    </row>
    <row r="13" spans="1:11" ht="15.75" x14ac:dyDescent="0.25">
      <c r="A13" s="50" t="s">
        <v>16</v>
      </c>
      <c r="B13" s="51"/>
      <c r="C13" s="51"/>
      <c r="D13" s="51"/>
      <c r="E13" s="51"/>
      <c r="F13" s="51"/>
      <c r="G13" s="51"/>
      <c r="H13" s="51"/>
      <c r="I13" s="51"/>
      <c r="J13" s="52"/>
    </row>
    <row r="14" spans="1:11" ht="27.75" customHeight="1" x14ac:dyDescent="0.25">
      <c r="A14" s="9" t="s">
        <v>17</v>
      </c>
      <c r="B14" s="12">
        <v>2</v>
      </c>
      <c r="C14" s="75" t="str">
        <f>IFERROR(VLOOKUP(B14,'[1]Validacion datos'!A2:B5,2,FALSE),"")</f>
        <v>DESARROLLO SOCIAL</v>
      </c>
      <c r="D14" s="75"/>
      <c r="E14" s="75"/>
      <c r="F14" s="75"/>
      <c r="G14" s="75"/>
      <c r="H14" s="75"/>
      <c r="I14" s="75"/>
      <c r="J14" s="75"/>
    </row>
    <row r="15" spans="1:11" ht="26.25" customHeight="1" x14ac:dyDescent="0.25">
      <c r="A15" s="9" t="s">
        <v>18</v>
      </c>
      <c r="B15" s="13">
        <v>2.5</v>
      </c>
      <c r="C15" s="75" t="str">
        <f>IFERROR(VLOOKUP(B15,'[1]Validacion datos'!A8:B26,2,FALSE),"")</f>
        <v>Vivienda digna en entornos saludables</v>
      </c>
      <c r="D15" s="75"/>
      <c r="E15" s="75"/>
      <c r="F15" s="75"/>
      <c r="G15" s="75"/>
      <c r="H15" s="75"/>
      <c r="I15" s="75"/>
      <c r="J15" s="75"/>
    </row>
    <row r="16" spans="1:11" ht="29.25" customHeight="1" x14ac:dyDescent="0.25">
      <c r="A16" s="9" t="s">
        <v>19</v>
      </c>
      <c r="B16" s="14" t="s">
        <v>20</v>
      </c>
      <c r="C16" s="75" t="str">
        <f>IFERROR(VLOOKUP(B16,'[1]Validacion datos'!D8:E64,2,FALSE),"")</f>
        <v>Garantizar el acceso universal a servicios de agua potable y saneamiento, provistos con calidad y eficiencia</v>
      </c>
      <c r="D16" s="75"/>
      <c r="E16" s="75"/>
      <c r="F16" s="75"/>
      <c r="G16" s="75"/>
      <c r="H16" s="75"/>
      <c r="I16" s="75"/>
      <c r="J16" s="75"/>
    </row>
    <row r="17" spans="1:11" ht="29.25" customHeight="1" x14ac:dyDescent="0.25">
      <c r="A17" s="9"/>
      <c r="B17" s="15"/>
      <c r="C17" s="16"/>
      <c r="D17" s="16"/>
      <c r="E17" s="16"/>
      <c r="F17" s="16"/>
      <c r="G17" s="16"/>
      <c r="H17" s="16"/>
      <c r="I17" s="16"/>
      <c r="J17" s="17"/>
    </row>
    <row r="18" spans="1:11" ht="15.75" x14ac:dyDescent="0.25">
      <c r="A18" s="50" t="s">
        <v>21</v>
      </c>
      <c r="B18" s="51"/>
      <c r="C18" s="51"/>
      <c r="D18" s="51"/>
      <c r="E18" s="51"/>
      <c r="F18" s="51"/>
      <c r="G18" s="51"/>
      <c r="H18" s="51"/>
      <c r="I18" s="51"/>
      <c r="J18" s="52"/>
    </row>
    <row r="19" spans="1:11" ht="29.25" customHeight="1" x14ac:dyDescent="0.25">
      <c r="A19" s="9" t="s">
        <v>22</v>
      </c>
      <c r="B19" s="59" t="s">
        <v>23</v>
      </c>
      <c r="C19" s="59"/>
      <c r="D19" s="59"/>
      <c r="E19" s="59"/>
      <c r="F19" s="59"/>
      <c r="G19" s="59"/>
      <c r="H19" s="59"/>
      <c r="I19" s="59"/>
      <c r="J19" s="60"/>
    </row>
    <row r="20" spans="1:11" ht="33" customHeight="1" x14ac:dyDescent="0.25">
      <c r="A20" s="18" t="s">
        <v>24</v>
      </c>
      <c r="B20" s="59" t="s">
        <v>25</v>
      </c>
      <c r="C20" s="59"/>
      <c r="D20" s="59"/>
      <c r="E20" s="59"/>
      <c r="F20" s="59"/>
      <c r="G20" s="59"/>
      <c r="H20" s="59"/>
      <c r="I20" s="59"/>
      <c r="J20" s="60"/>
    </row>
    <row r="21" spans="1:11" ht="34.5" customHeight="1" x14ac:dyDescent="0.25">
      <c r="A21" s="18" t="s">
        <v>26</v>
      </c>
      <c r="B21" s="59" t="s">
        <v>27</v>
      </c>
      <c r="C21" s="59"/>
      <c r="D21" s="59"/>
      <c r="E21" s="59"/>
      <c r="F21" s="59"/>
      <c r="G21" s="59"/>
      <c r="H21" s="59"/>
      <c r="I21" s="59"/>
      <c r="J21" s="60"/>
    </row>
    <row r="22" spans="1:11" ht="35.25" customHeight="1" x14ac:dyDescent="0.25">
      <c r="A22" s="18" t="s">
        <v>28</v>
      </c>
      <c r="B22" s="59" t="s">
        <v>29</v>
      </c>
      <c r="C22" s="59"/>
      <c r="D22" s="59"/>
      <c r="E22" s="59"/>
      <c r="F22" s="59"/>
      <c r="G22" s="59"/>
      <c r="H22" s="59"/>
      <c r="I22" s="59"/>
      <c r="J22" s="60"/>
      <c r="K22" s="2"/>
    </row>
    <row r="23" spans="1:11" ht="15.75" x14ac:dyDescent="0.25">
      <c r="A23" s="50" t="s">
        <v>30</v>
      </c>
      <c r="B23" s="51"/>
      <c r="C23" s="51"/>
      <c r="D23" s="51"/>
      <c r="E23" s="51"/>
      <c r="F23" s="51"/>
      <c r="G23" s="51"/>
      <c r="H23" s="51"/>
      <c r="I23" s="51"/>
      <c r="J23" s="52"/>
    </row>
    <row r="24" spans="1:11" ht="15.75" x14ac:dyDescent="0.25">
      <c r="A24" s="53" t="s">
        <v>31</v>
      </c>
      <c r="B24" s="54"/>
      <c r="C24" s="54"/>
      <c r="D24" s="54"/>
      <c r="E24" s="54"/>
      <c r="F24" s="54"/>
      <c r="G24" s="54"/>
      <c r="H24" s="54"/>
      <c r="I24" s="54"/>
      <c r="J24" s="55"/>
      <c r="K24" s="2"/>
    </row>
    <row r="25" spans="1:11" ht="15" customHeight="1" x14ac:dyDescent="0.25">
      <c r="A25" s="70" t="s">
        <v>32</v>
      </c>
      <c r="B25" s="71"/>
      <c r="C25" s="72" t="s">
        <v>33</v>
      </c>
      <c r="D25" s="73"/>
      <c r="E25" s="73"/>
      <c r="F25" s="73" t="s">
        <v>34</v>
      </c>
      <c r="G25" s="73"/>
      <c r="H25" s="71"/>
      <c r="I25" s="72" t="s">
        <v>35</v>
      </c>
      <c r="J25" s="74"/>
    </row>
    <row r="26" spans="1:11" x14ac:dyDescent="0.25">
      <c r="A26" s="95">
        <v>0</v>
      </c>
      <c r="B26" s="96"/>
      <c r="C26" s="65">
        <v>3576791.55</v>
      </c>
      <c r="D26" s="66"/>
      <c r="E26" s="67"/>
      <c r="F26" s="65">
        <v>3533138.92</v>
      </c>
      <c r="G26" s="66"/>
      <c r="H26" s="67"/>
      <c r="I26" s="68">
        <f>+IF(F26&gt;0,F26/C26,0)</f>
        <v>0.98779559015677054</v>
      </c>
      <c r="J26" s="69"/>
    </row>
    <row r="27" spans="1:11" ht="15.75" x14ac:dyDescent="0.25">
      <c r="A27" s="53"/>
      <c r="B27" s="54"/>
      <c r="C27" s="54"/>
      <c r="D27" s="54"/>
      <c r="E27" s="54"/>
      <c r="F27" s="54"/>
      <c r="G27" s="54"/>
      <c r="H27" s="54"/>
      <c r="I27" s="54"/>
      <c r="J27" s="55"/>
      <c r="K27" s="2"/>
    </row>
    <row r="28" spans="1:11" x14ac:dyDescent="0.25">
      <c r="A28" s="19"/>
      <c r="B28"/>
      <c r="C28" s="56" t="s">
        <v>36</v>
      </c>
      <c r="D28" s="57"/>
      <c r="E28" s="56" t="s">
        <v>85</v>
      </c>
      <c r="F28" s="57"/>
      <c r="G28" s="56" t="s">
        <v>86</v>
      </c>
      <c r="H28" s="56"/>
      <c r="I28" s="56" t="s">
        <v>37</v>
      </c>
      <c r="J28" s="58"/>
    </row>
    <row r="29" spans="1:11" ht="38.25" x14ac:dyDescent="0.25">
      <c r="A29" s="20" t="s">
        <v>38</v>
      </c>
      <c r="B29" s="21" t="s">
        <v>39</v>
      </c>
      <c r="C29" s="21" t="s">
        <v>40</v>
      </c>
      <c r="D29" s="21" t="s">
        <v>41</v>
      </c>
      <c r="E29" s="21" t="s">
        <v>42</v>
      </c>
      <c r="F29" s="21" t="s">
        <v>43</v>
      </c>
      <c r="G29" s="21" t="s">
        <v>44</v>
      </c>
      <c r="H29" s="21" t="s">
        <v>45</v>
      </c>
      <c r="I29" s="21" t="s">
        <v>46</v>
      </c>
      <c r="J29" s="22" t="s">
        <v>47</v>
      </c>
    </row>
    <row r="30" spans="1:11" ht="77.25" customHeight="1" x14ac:dyDescent="0.25">
      <c r="A30" s="23" t="s">
        <v>66</v>
      </c>
      <c r="B30" s="24" t="s">
        <v>67</v>
      </c>
      <c r="C30" s="25">
        <v>3450564</v>
      </c>
      <c r="D30" s="25">
        <v>0</v>
      </c>
      <c r="E30" s="25">
        <v>0</v>
      </c>
      <c r="F30" s="25">
        <v>0</v>
      </c>
      <c r="G30" s="25">
        <v>0</v>
      </c>
      <c r="H30" s="26">
        <v>0</v>
      </c>
      <c r="I30" s="27">
        <f>IF(G30&gt;0,G30/C30,0)</f>
        <v>0</v>
      </c>
      <c r="J30" s="28">
        <f>IF(H30&gt;0,H30/D30,0)</f>
        <v>0</v>
      </c>
    </row>
    <row r="31" spans="1:11" ht="64.5" customHeight="1" x14ac:dyDescent="0.25">
      <c r="A31" s="33" t="s">
        <v>68</v>
      </c>
      <c r="B31" s="24" t="s">
        <v>69</v>
      </c>
      <c r="C31" s="34">
        <v>18049103</v>
      </c>
      <c r="D31" s="34">
        <v>0.01</v>
      </c>
      <c r="E31" s="34">
        <v>1E-3</v>
      </c>
      <c r="F31" s="34">
        <v>1E-3</v>
      </c>
      <c r="G31" s="34">
        <v>1E-3</v>
      </c>
      <c r="H31" s="35">
        <v>3533138.92</v>
      </c>
      <c r="I31" s="27">
        <f>IF(G31&gt;0,G31/C31,0)</f>
        <v>5.5404415388399083E-11</v>
      </c>
      <c r="J31" s="36">
        <f>IF(H31&gt;0,H31/D31,0)</f>
        <v>353313892</v>
      </c>
    </row>
    <row r="32" spans="1:11" ht="15.75" x14ac:dyDescent="0.25">
      <c r="A32" s="50" t="s">
        <v>49</v>
      </c>
      <c r="B32" s="51"/>
      <c r="C32" s="51"/>
      <c r="D32" s="51"/>
      <c r="E32" s="51"/>
      <c r="F32" s="51"/>
      <c r="G32" s="51"/>
      <c r="H32" s="51"/>
      <c r="I32" s="51"/>
      <c r="J32" s="52"/>
    </row>
    <row r="33" spans="1:11" ht="15.75" x14ac:dyDescent="0.25">
      <c r="A33" s="53" t="s">
        <v>50</v>
      </c>
      <c r="B33" s="54"/>
      <c r="C33" s="54"/>
      <c r="D33" s="54"/>
      <c r="E33" s="54"/>
      <c r="F33" s="54"/>
      <c r="G33" s="54"/>
      <c r="H33" s="54"/>
      <c r="I33" s="54"/>
      <c r="J33" s="55"/>
      <c r="K33" s="2"/>
    </row>
    <row r="34" spans="1:11" ht="27" customHeight="1" x14ac:dyDescent="0.25">
      <c r="A34" s="29" t="s">
        <v>51</v>
      </c>
      <c r="B34" s="59" t="s">
        <v>70</v>
      </c>
      <c r="C34" s="59"/>
      <c r="D34" s="59"/>
      <c r="E34" s="59"/>
      <c r="F34" s="59"/>
      <c r="G34" s="59"/>
      <c r="H34" s="59"/>
      <c r="I34" s="59"/>
      <c r="J34" s="60"/>
    </row>
    <row r="35" spans="1:11" ht="36.75" customHeight="1" x14ac:dyDescent="0.25">
      <c r="A35" s="29" t="s">
        <v>53</v>
      </c>
      <c r="B35" s="59" t="s">
        <v>71</v>
      </c>
      <c r="C35" s="59"/>
      <c r="D35" s="59"/>
      <c r="E35" s="59"/>
      <c r="F35" s="59"/>
      <c r="G35" s="59"/>
      <c r="H35" s="59"/>
      <c r="I35" s="59"/>
      <c r="J35" s="60"/>
    </row>
    <row r="36" spans="1:11" ht="57.75" customHeight="1" x14ac:dyDescent="0.25">
      <c r="A36" s="29" t="s">
        <v>55</v>
      </c>
      <c r="B36" s="59" t="s">
        <v>72</v>
      </c>
      <c r="C36" s="59"/>
      <c r="D36" s="59"/>
      <c r="E36" s="59"/>
      <c r="F36" s="59"/>
      <c r="G36" s="59"/>
      <c r="H36" s="59"/>
      <c r="I36" s="59"/>
      <c r="J36" s="60"/>
    </row>
    <row r="37" spans="1:11" ht="30" x14ac:dyDescent="0.25">
      <c r="A37" s="29" t="s">
        <v>56</v>
      </c>
      <c r="B37" s="59" t="s">
        <v>73</v>
      </c>
      <c r="C37" s="59"/>
      <c r="D37" s="59"/>
      <c r="E37" s="59"/>
      <c r="F37" s="59"/>
      <c r="G37" s="59"/>
      <c r="H37" s="59"/>
      <c r="I37" s="59"/>
      <c r="J37" s="60"/>
    </row>
    <row r="38" spans="1:11" ht="15.75" x14ac:dyDescent="0.25">
      <c r="A38" s="50" t="s">
        <v>57</v>
      </c>
      <c r="B38" s="51"/>
      <c r="C38" s="51"/>
      <c r="D38" s="51"/>
      <c r="E38" s="51"/>
      <c r="F38" s="51"/>
      <c r="G38" s="51"/>
      <c r="H38" s="51"/>
      <c r="I38" s="51"/>
      <c r="J38" s="52"/>
    </row>
    <row r="39" spans="1:11" ht="15.75" x14ac:dyDescent="0.25">
      <c r="A39" s="41" t="s">
        <v>58</v>
      </c>
      <c r="B39" s="42"/>
      <c r="C39" s="42"/>
      <c r="D39" s="42"/>
      <c r="E39" s="42"/>
      <c r="F39" s="42"/>
      <c r="G39" s="42"/>
      <c r="H39" s="42"/>
      <c r="I39" s="42"/>
      <c r="J39" s="43"/>
      <c r="K39" s="2"/>
    </row>
    <row r="40" spans="1:11" ht="27.75" customHeight="1" x14ac:dyDescent="0.25">
      <c r="A40" s="44" t="s">
        <v>59</v>
      </c>
      <c r="B40" s="45"/>
      <c r="C40" s="45"/>
      <c r="D40" s="45"/>
      <c r="E40" s="45"/>
      <c r="F40" s="45"/>
      <c r="G40" s="45"/>
      <c r="H40" s="45"/>
      <c r="I40" s="45"/>
      <c r="J40" s="46"/>
    </row>
    <row r="41" spans="1:11" ht="18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spans="1:11" ht="30.75" customHeight="1" x14ac:dyDescent="0.25">
      <c r="A42" s="47" t="s">
        <v>60</v>
      </c>
      <c r="B42" s="47"/>
      <c r="C42" s="47"/>
      <c r="D42" s="47"/>
      <c r="E42" s="47"/>
      <c r="F42" s="47"/>
      <c r="G42" s="47"/>
      <c r="H42" s="47"/>
      <c r="I42" s="47"/>
      <c r="J42" s="47"/>
    </row>
    <row r="43" spans="1:11" ht="15.75" thickBot="1" x14ac:dyDescent="0.3">
      <c r="A43" s="31" t="s">
        <v>61</v>
      </c>
      <c r="B43" s="32">
        <v>194939117</v>
      </c>
      <c r="G43" s="48"/>
      <c r="H43" s="48"/>
      <c r="I43" s="48"/>
    </row>
    <row r="44" spans="1:11" x14ac:dyDescent="0.25">
      <c r="A44" s="31" t="s">
        <v>62</v>
      </c>
      <c r="B44" s="32">
        <v>574724223.12</v>
      </c>
      <c r="G44" s="49" t="s">
        <v>63</v>
      </c>
      <c r="H44" s="49"/>
      <c r="I44" s="49"/>
    </row>
    <row r="45" spans="1:11" x14ac:dyDescent="0.25">
      <c r="A45" s="31" t="s">
        <v>64</v>
      </c>
      <c r="B45" s="32">
        <v>333349851.19</v>
      </c>
    </row>
    <row r="46" spans="1:11" x14ac:dyDescent="0.25">
      <c r="A46" s="11" t="s">
        <v>84</v>
      </c>
    </row>
  </sheetData>
  <mergeCells count="50">
    <mergeCell ref="A4:J4"/>
    <mergeCell ref="B1:J1"/>
    <mergeCell ref="B2:C2"/>
    <mergeCell ref="D2:H2"/>
    <mergeCell ref="B3:C3"/>
    <mergeCell ref="D3:H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26:B26"/>
    <mergeCell ref="C26:E26"/>
    <mergeCell ref="F26:H26"/>
    <mergeCell ref="I26:J26"/>
    <mergeCell ref="A18:J18"/>
    <mergeCell ref="B19:J19"/>
    <mergeCell ref="B20:J20"/>
    <mergeCell ref="B21:J21"/>
    <mergeCell ref="B22:J22"/>
    <mergeCell ref="A23:J23"/>
    <mergeCell ref="A24:J24"/>
    <mergeCell ref="A25:B25"/>
    <mergeCell ref="C25:E25"/>
    <mergeCell ref="F25:H25"/>
    <mergeCell ref="I25:J25"/>
    <mergeCell ref="A38:J38"/>
    <mergeCell ref="A27:J27"/>
    <mergeCell ref="C28:D28"/>
    <mergeCell ref="E28:F28"/>
    <mergeCell ref="G28:H28"/>
    <mergeCell ref="I28:J28"/>
    <mergeCell ref="A32:J32"/>
    <mergeCell ref="A33:J33"/>
    <mergeCell ref="B34:J34"/>
    <mergeCell ref="B35:J35"/>
    <mergeCell ref="B36:J36"/>
    <mergeCell ref="B37:J37"/>
    <mergeCell ref="A39:J39"/>
    <mergeCell ref="A40:J40"/>
    <mergeCell ref="A42:J42"/>
    <mergeCell ref="G43:I43"/>
    <mergeCell ref="G44:I44"/>
  </mergeCells>
  <dataValidations count="16">
    <dataValidation allowBlank="1" showInputMessage="1" showErrorMessage="1" prompt="Monto ejecutado en el trimestre" sqref="H29:H31"/>
    <dataValidation allowBlank="1" showInputMessage="1" showErrorMessage="1" prompt="Meta alcanzada en el trimestre" sqref="G29:G31"/>
    <dataValidation allowBlank="1" showInputMessage="1" showErrorMessage="1" prompt="Monto presupuestado para el producto" sqref="D29:D31 F29:F31"/>
    <dataValidation allowBlank="1" showInputMessage="1" showErrorMessage="1" prompt="Meta anual del indicador" sqref="C29:C31 D30 E29"/>
    <dataValidation allowBlank="1" showInputMessage="1" showErrorMessage="1" prompt="Nombre del indicador" sqref="B29:B31"/>
    <dataValidation allowBlank="1" showInputMessage="1" showErrorMessage="1" prompt="Nombre de cada producto" sqref="A29:A31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40:J41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8:J10"/>
    <dataValidation allowBlank="1" sqref="A8"/>
  </dataValidations>
  <pageMargins left="0.5395833333333333" right="0.25" top="0.52500000000000002" bottom="0.75" header="0.3" footer="0.3"/>
  <pageSetup paperSize="121" scale="62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view="pageBreakPreview" topLeftCell="A22" zoomScale="115" zoomScaleNormal="100" zoomScaleSheetLayoutView="115" workbookViewId="0">
      <selection activeCell="A27" sqref="A27:J27"/>
    </sheetView>
  </sheetViews>
  <sheetFormatPr baseColWidth="10" defaultRowHeight="15" x14ac:dyDescent="0.25"/>
  <cols>
    <col min="1" max="1" width="23" style="11" customWidth="1"/>
    <col min="2" max="2" width="18.85546875" style="11" bestFit="1" customWidth="1"/>
    <col min="3" max="10" width="12.7109375" style="11" customWidth="1"/>
    <col min="11" max="11" width="11.42578125" style="11"/>
  </cols>
  <sheetData>
    <row r="1" spans="1:15" ht="21.75" thickBot="1" x14ac:dyDescent="0.3">
      <c r="A1" s="1"/>
      <c r="B1" s="86" t="s">
        <v>82</v>
      </c>
      <c r="C1" s="87"/>
      <c r="D1" s="87"/>
      <c r="E1" s="87"/>
      <c r="F1" s="87"/>
      <c r="G1" s="87"/>
      <c r="H1" s="87"/>
      <c r="I1" s="87"/>
      <c r="J1" s="88"/>
      <c r="K1" s="2"/>
    </row>
    <row r="2" spans="1:15" ht="21.75" thickBot="1" x14ac:dyDescent="0.3">
      <c r="A2" s="3"/>
      <c r="B2" s="89" t="s">
        <v>0</v>
      </c>
      <c r="C2" s="90"/>
      <c r="D2" s="89" t="s">
        <v>1</v>
      </c>
      <c r="E2" s="90"/>
      <c r="F2" s="90"/>
      <c r="G2" s="90"/>
      <c r="H2" s="91"/>
      <c r="I2" s="4" t="s">
        <v>2</v>
      </c>
      <c r="J2" s="5" t="s">
        <v>3</v>
      </c>
      <c r="K2" s="2"/>
    </row>
    <row r="3" spans="1:15" ht="21.75" thickBot="1" x14ac:dyDescent="0.3">
      <c r="A3" s="6"/>
      <c r="B3" s="92"/>
      <c r="C3" s="93"/>
      <c r="D3" s="92" t="s">
        <v>78</v>
      </c>
      <c r="E3" s="93"/>
      <c r="F3" s="93"/>
      <c r="G3" s="93"/>
      <c r="H3" s="94"/>
      <c r="I3" s="7">
        <v>45394</v>
      </c>
      <c r="J3" s="8">
        <v>2</v>
      </c>
      <c r="K3" s="2"/>
    </row>
    <row r="4" spans="1:15" x14ac:dyDescent="0.25">
      <c r="A4" s="99"/>
      <c r="B4" s="100"/>
      <c r="C4" s="100"/>
      <c r="D4" s="101"/>
      <c r="E4" s="101"/>
      <c r="F4" s="101"/>
      <c r="G4" s="101"/>
      <c r="H4" s="101"/>
      <c r="I4" s="100"/>
      <c r="J4" s="102"/>
      <c r="K4" s="2"/>
    </row>
    <row r="5" spans="1:15" ht="3" customHeight="1" x14ac:dyDescent="0.25">
      <c r="A5" s="76"/>
      <c r="B5" s="77"/>
      <c r="C5" s="77"/>
      <c r="D5" s="77"/>
      <c r="E5" s="77"/>
      <c r="F5" s="77"/>
      <c r="G5" s="77"/>
      <c r="H5" s="77"/>
      <c r="I5" s="77"/>
      <c r="J5" s="78"/>
      <c r="K5" s="2"/>
    </row>
    <row r="6" spans="1:15" ht="15.75" x14ac:dyDescent="0.25">
      <c r="A6" s="50" t="s">
        <v>4</v>
      </c>
      <c r="B6" s="51"/>
      <c r="C6" s="51"/>
      <c r="D6" s="51"/>
      <c r="E6" s="51"/>
      <c r="F6" s="51"/>
      <c r="G6" s="51"/>
      <c r="H6" s="51"/>
      <c r="I6" s="51"/>
      <c r="J6" s="52"/>
      <c r="K6" s="2"/>
    </row>
    <row r="7" spans="1:15" ht="15.75" x14ac:dyDescent="0.25">
      <c r="A7" s="53" t="s">
        <v>5</v>
      </c>
      <c r="B7" s="54"/>
      <c r="C7" s="54"/>
      <c r="D7" s="54"/>
      <c r="E7" s="54"/>
      <c r="F7" s="54"/>
      <c r="G7" s="54"/>
      <c r="H7" s="54"/>
      <c r="I7" s="54"/>
      <c r="J7" s="55"/>
      <c r="K7" s="2"/>
    </row>
    <row r="8" spans="1:15" x14ac:dyDescent="0.25">
      <c r="A8" s="9" t="s">
        <v>6</v>
      </c>
      <c r="B8" s="79" t="s">
        <v>7</v>
      </c>
      <c r="C8" s="80"/>
      <c r="D8" s="80"/>
      <c r="E8" s="80"/>
      <c r="F8" s="80"/>
      <c r="G8" s="80"/>
      <c r="H8" s="80"/>
      <c r="I8" s="80"/>
      <c r="J8" s="81"/>
      <c r="K8" s="2"/>
    </row>
    <row r="9" spans="1:15" ht="15" customHeight="1" x14ac:dyDescent="0.25">
      <c r="A9" s="10" t="s">
        <v>8</v>
      </c>
      <c r="B9" s="79" t="s">
        <v>65</v>
      </c>
      <c r="C9" s="80"/>
      <c r="D9" s="80"/>
      <c r="E9" s="80"/>
      <c r="F9" s="80"/>
      <c r="G9" s="80"/>
      <c r="H9" s="80"/>
      <c r="I9" s="80"/>
      <c r="J9" s="81"/>
      <c r="K9" s="2"/>
    </row>
    <row r="10" spans="1:15" x14ac:dyDescent="0.25">
      <c r="A10" s="10" t="s">
        <v>10</v>
      </c>
      <c r="B10" s="79" t="s">
        <v>11</v>
      </c>
      <c r="C10" s="80"/>
      <c r="D10" s="80"/>
      <c r="E10" s="80"/>
      <c r="F10" s="80"/>
      <c r="G10" s="80"/>
      <c r="H10" s="80"/>
      <c r="I10" s="80"/>
      <c r="J10" s="81"/>
      <c r="K10" s="2"/>
    </row>
    <row r="11" spans="1:15" ht="48.75" customHeight="1" x14ac:dyDescent="0.25">
      <c r="A11" s="9" t="s">
        <v>12</v>
      </c>
      <c r="B11" s="59" t="s">
        <v>13</v>
      </c>
      <c r="C11" s="59"/>
      <c r="D11" s="59"/>
      <c r="E11" s="59"/>
      <c r="F11" s="59"/>
      <c r="G11" s="59"/>
      <c r="H11" s="59"/>
      <c r="I11" s="59"/>
      <c r="J11" s="60"/>
      <c r="O11" s="40"/>
    </row>
    <row r="12" spans="1:15" ht="48" customHeight="1" x14ac:dyDescent="0.25">
      <c r="A12" s="9" t="s">
        <v>14</v>
      </c>
      <c r="B12" s="59" t="s">
        <v>15</v>
      </c>
      <c r="C12" s="59"/>
      <c r="D12" s="59"/>
      <c r="E12" s="59"/>
      <c r="F12" s="59"/>
      <c r="G12" s="59"/>
      <c r="H12" s="59"/>
      <c r="I12" s="59"/>
      <c r="J12" s="60"/>
    </row>
    <row r="13" spans="1:15" ht="15.75" x14ac:dyDescent="0.25">
      <c r="A13" s="50" t="s">
        <v>16</v>
      </c>
      <c r="B13" s="51"/>
      <c r="C13" s="51"/>
      <c r="D13" s="51"/>
      <c r="E13" s="51"/>
      <c r="F13" s="51"/>
      <c r="G13" s="51"/>
      <c r="H13" s="51"/>
      <c r="I13" s="51"/>
      <c r="J13" s="52"/>
    </row>
    <row r="14" spans="1:15" ht="27.75" customHeight="1" x14ac:dyDescent="0.25">
      <c r="A14" s="9" t="s">
        <v>17</v>
      </c>
      <c r="B14" s="12">
        <v>2</v>
      </c>
      <c r="C14" s="75" t="str">
        <f>IFERROR(VLOOKUP(B14,'[1]Validacion datos'!A2:B5,2,FALSE),"")</f>
        <v>DESARROLLO SOCIAL</v>
      </c>
      <c r="D14" s="75"/>
      <c r="E14" s="75"/>
      <c r="F14" s="75"/>
      <c r="G14" s="75"/>
      <c r="H14" s="75"/>
      <c r="I14" s="75"/>
      <c r="J14" s="75"/>
    </row>
    <row r="15" spans="1:15" ht="26.25" customHeight="1" x14ac:dyDescent="0.25">
      <c r="A15" s="9" t="s">
        <v>18</v>
      </c>
      <c r="B15" s="13">
        <v>2.5</v>
      </c>
      <c r="C15" s="75" t="str">
        <f>IFERROR(VLOOKUP(B15,'[1]Validacion datos'!A8:B26,2,FALSE),"")</f>
        <v>Vivienda digna en entornos saludables</v>
      </c>
      <c r="D15" s="75"/>
      <c r="E15" s="75"/>
      <c r="F15" s="75"/>
      <c r="G15" s="75"/>
      <c r="H15" s="75"/>
      <c r="I15" s="75"/>
      <c r="J15" s="75"/>
    </row>
    <row r="16" spans="1:15" ht="29.25" customHeight="1" x14ac:dyDescent="0.25">
      <c r="A16" s="9" t="s">
        <v>19</v>
      </c>
      <c r="B16" s="14" t="s">
        <v>20</v>
      </c>
      <c r="C16" s="75" t="str">
        <f>IFERROR(VLOOKUP(B16,'[1]Validacion datos'!D8:E64,2,FALSE),"")</f>
        <v>Garantizar el acceso universal a servicios de agua potable y saneamiento, provistos con calidad y eficiencia</v>
      </c>
      <c r="D16" s="75"/>
      <c r="E16" s="75"/>
      <c r="F16" s="75"/>
      <c r="G16" s="75"/>
      <c r="H16" s="75"/>
      <c r="I16" s="75"/>
      <c r="J16" s="75"/>
    </row>
    <row r="17" spans="1:11" ht="18.75" customHeight="1" x14ac:dyDescent="0.25">
      <c r="A17" s="9"/>
      <c r="B17" s="15"/>
      <c r="C17" s="16"/>
      <c r="D17" s="16"/>
      <c r="E17" s="16"/>
      <c r="F17" s="16"/>
      <c r="G17" s="16"/>
      <c r="H17" s="16"/>
      <c r="I17" s="16"/>
      <c r="J17" s="17"/>
    </row>
    <row r="18" spans="1:11" ht="15.75" x14ac:dyDescent="0.25">
      <c r="A18" s="50" t="s">
        <v>21</v>
      </c>
      <c r="B18" s="51"/>
      <c r="C18" s="51"/>
      <c r="D18" s="51"/>
      <c r="E18" s="51"/>
      <c r="F18" s="51"/>
      <c r="G18" s="51"/>
      <c r="H18" s="51"/>
      <c r="I18" s="51"/>
      <c r="J18" s="52"/>
    </row>
    <row r="19" spans="1:11" ht="29.25" customHeight="1" x14ac:dyDescent="0.25">
      <c r="A19" s="9" t="s">
        <v>22</v>
      </c>
      <c r="B19" s="59" t="s">
        <v>74</v>
      </c>
      <c r="C19" s="59"/>
      <c r="D19" s="59"/>
      <c r="E19" s="59"/>
      <c r="F19" s="59"/>
      <c r="G19" s="59"/>
      <c r="H19" s="59"/>
      <c r="I19" s="59"/>
      <c r="J19" s="60"/>
    </row>
    <row r="20" spans="1:11" ht="33" customHeight="1" x14ac:dyDescent="0.25">
      <c r="A20" s="18" t="s">
        <v>24</v>
      </c>
      <c r="B20" s="59" t="s">
        <v>75</v>
      </c>
      <c r="C20" s="59"/>
      <c r="D20" s="59"/>
      <c r="E20" s="59"/>
      <c r="F20" s="59"/>
      <c r="G20" s="59"/>
      <c r="H20" s="59"/>
      <c r="I20" s="59"/>
      <c r="J20" s="60"/>
    </row>
    <row r="21" spans="1:11" ht="34.5" customHeight="1" x14ac:dyDescent="0.25">
      <c r="A21" s="18" t="s">
        <v>26</v>
      </c>
      <c r="B21" s="59" t="s">
        <v>27</v>
      </c>
      <c r="C21" s="59"/>
      <c r="D21" s="59"/>
      <c r="E21" s="59"/>
      <c r="F21" s="59"/>
      <c r="G21" s="59"/>
      <c r="H21" s="59"/>
      <c r="I21" s="59"/>
      <c r="J21" s="60"/>
    </row>
    <row r="22" spans="1:11" ht="35.25" customHeight="1" x14ac:dyDescent="0.25">
      <c r="A22" s="18" t="s">
        <v>28</v>
      </c>
      <c r="B22" s="59" t="s">
        <v>29</v>
      </c>
      <c r="C22" s="59"/>
      <c r="D22" s="59"/>
      <c r="E22" s="59"/>
      <c r="F22" s="59"/>
      <c r="G22" s="59"/>
      <c r="H22" s="59"/>
      <c r="I22" s="59"/>
      <c r="J22" s="60"/>
      <c r="K22" s="2"/>
    </row>
    <row r="23" spans="1:11" ht="15.75" x14ac:dyDescent="0.25">
      <c r="A23" s="50" t="s">
        <v>30</v>
      </c>
      <c r="B23" s="51"/>
      <c r="C23" s="51"/>
      <c r="D23" s="51"/>
      <c r="E23" s="51"/>
      <c r="F23" s="51"/>
      <c r="G23" s="51"/>
      <c r="H23" s="51"/>
      <c r="I23" s="51"/>
      <c r="J23" s="52"/>
    </row>
    <row r="24" spans="1:11" ht="15.75" x14ac:dyDescent="0.25">
      <c r="A24" s="53" t="s">
        <v>31</v>
      </c>
      <c r="B24" s="54"/>
      <c r="C24" s="54"/>
      <c r="D24" s="54"/>
      <c r="E24" s="54"/>
      <c r="F24" s="54"/>
      <c r="G24" s="54"/>
      <c r="H24" s="54"/>
      <c r="I24" s="54"/>
      <c r="J24" s="55"/>
      <c r="K24" s="2"/>
    </row>
    <row r="25" spans="1:11" ht="15" customHeight="1" x14ac:dyDescent="0.25">
      <c r="A25" s="70" t="s">
        <v>32</v>
      </c>
      <c r="B25" s="71"/>
      <c r="C25" s="72" t="s">
        <v>33</v>
      </c>
      <c r="D25" s="73"/>
      <c r="E25" s="73"/>
      <c r="F25" s="73" t="s">
        <v>34</v>
      </c>
      <c r="G25" s="73"/>
      <c r="H25" s="71"/>
      <c r="I25" s="72" t="s">
        <v>35</v>
      </c>
      <c r="J25" s="74"/>
    </row>
    <row r="26" spans="1:11" x14ac:dyDescent="0.25">
      <c r="A26" s="95">
        <v>76739117</v>
      </c>
      <c r="B26" s="96"/>
      <c r="C26" s="65">
        <v>145595622.49000001</v>
      </c>
      <c r="D26" s="66"/>
      <c r="E26" s="67"/>
      <c r="F26" s="65">
        <v>144886067.02000001</v>
      </c>
      <c r="G26" s="66"/>
      <c r="H26" s="67"/>
      <c r="I26" s="68">
        <f>+IF(F26&gt;0,F26/C26,0)</f>
        <v>0.99512653294195896</v>
      </c>
      <c r="J26" s="69"/>
    </row>
    <row r="27" spans="1:11" ht="15.75" x14ac:dyDescent="0.25">
      <c r="A27" s="53"/>
      <c r="B27" s="54"/>
      <c r="C27" s="54"/>
      <c r="D27" s="54"/>
      <c r="E27" s="54"/>
      <c r="F27" s="54"/>
      <c r="G27" s="54"/>
      <c r="H27" s="54"/>
      <c r="I27" s="54"/>
      <c r="J27" s="55"/>
      <c r="K27" s="2"/>
    </row>
    <row r="28" spans="1:11" x14ac:dyDescent="0.25">
      <c r="A28" s="19"/>
      <c r="B28"/>
      <c r="C28" s="56" t="s">
        <v>36</v>
      </c>
      <c r="D28" s="57"/>
      <c r="E28" s="56" t="s">
        <v>85</v>
      </c>
      <c r="F28" s="57"/>
      <c r="G28" s="56" t="s">
        <v>86</v>
      </c>
      <c r="H28" s="56"/>
      <c r="I28" s="56" t="s">
        <v>37</v>
      </c>
      <c r="J28" s="58"/>
    </row>
    <row r="29" spans="1:11" ht="38.25" x14ac:dyDescent="0.25">
      <c r="A29" s="20" t="s">
        <v>38</v>
      </c>
      <c r="B29" s="21" t="s">
        <v>39</v>
      </c>
      <c r="C29" s="21" t="s">
        <v>40</v>
      </c>
      <c r="D29" s="21" t="s">
        <v>41</v>
      </c>
      <c r="E29" s="21" t="s">
        <v>42</v>
      </c>
      <c r="F29" s="21" t="s">
        <v>43</v>
      </c>
      <c r="G29" s="21" t="s">
        <v>44</v>
      </c>
      <c r="H29" s="21" t="s">
        <v>45</v>
      </c>
      <c r="I29" s="21" t="s">
        <v>46</v>
      </c>
      <c r="J29" s="22" t="s">
        <v>47</v>
      </c>
    </row>
    <row r="30" spans="1:11" ht="77.25" customHeight="1" x14ac:dyDescent="0.25">
      <c r="A30" s="23" t="s">
        <v>76</v>
      </c>
      <c r="B30" s="23" t="str">
        <f>+'[3]inf. fisico'!$E$106</f>
        <v>Clientes/usuarios atendidos</v>
      </c>
      <c r="C30" s="25">
        <v>100</v>
      </c>
      <c r="D30" s="25">
        <f>+A26</f>
        <v>76739117</v>
      </c>
      <c r="E30" s="25">
        <v>100</v>
      </c>
      <c r="F30" s="25">
        <v>33665467</v>
      </c>
      <c r="G30" s="25">
        <v>98</v>
      </c>
      <c r="H30" s="26">
        <v>144886067.02000001</v>
      </c>
      <c r="I30" s="27">
        <f>IF(G30&gt;0,G30/C30,0)</f>
        <v>0.98</v>
      </c>
      <c r="J30" s="28">
        <f>IF(H30&gt;0,H30/D30,0)</f>
        <v>1.8880340650779186</v>
      </c>
    </row>
    <row r="31" spans="1:11" ht="15.75" x14ac:dyDescent="0.25">
      <c r="A31" s="50" t="s">
        <v>49</v>
      </c>
      <c r="B31" s="51"/>
      <c r="C31" s="51"/>
      <c r="D31" s="51"/>
      <c r="E31" s="51"/>
      <c r="F31" s="51"/>
      <c r="G31" s="51"/>
      <c r="H31" s="51"/>
      <c r="I31" s="51"/>
      <c r="J31" s="52"/>
    </row>
    <row r="32" spans="1:11" ht="15.75" x14ac:dyDescent="0.25">
      <c r="A32" s="53" t="s">
        <v>50</v>
      </c>
      <c r="B32" s="54"/>
      <c r="C32" s="54"/>
      <c r="D32" s="54"/>
      <c r="E32" s="54"/>
      <c r="F32" s="54"/>
      <c r="G32" s="54"/>
      <c r="H32" s="54"/>
      <c r="I32" s="54"/>
      <c r="J32" s="55"/>
      <c r="K32" s="2"/>
    </row>
    <row r="33" spans="1:11" ht="15" customHeight="1" x14ac:dyDescent="0.25">
      <c r="A33" s="29" t="s">
        <v>51</v>
      </c>
      <c r="B33" s="59" t="s">
        <v>77</v>
      </c>
      <c r="C33" s="59"/>
      <c r="D33" s="59"/>
      <c r="E33" s="59"/>
      <c r="F33" s="59"/>
      <c r="G33" s="59"/>
      <c r="H33" s="59"/>
      <c r="I33" s="59"/>
      <c r="J33" s="60"/>
    </row>
    <row r="34" spans="1:11" ht="30" customHeight="1" x14ac:dyDescent="0.25">
      <c r="A34" s="29" t="s">
        <v>53</v>
      </c>
      <c r="B34" s="59" t="s">
        <v>75</v>
      </c>
      <c r="C34" s="59"/>
      <c r="D34" s="59"/>
      <c r="E34" s="59"/>
      <c r="F34" s="59"/>
      <c r="G34" s="59"/>
      <c r="H34" s="59"/>
      <c r="I34" s="59"/>
      <c r="J34" s="60"/>
    </row>
    <row r="35" spans="1:11" ht="119.25" customHeight="1" x14ac:dyDescent="0.25">
      <c r="A35" s="29" t="s">
        <v>55</v>
      </c>
      <c r="B35" s="97" t="s">
        <v>80</v>
      </c>
      <c r="C35" s="97"/>
      <c r="D35" s="97"/>
      <c r="E35" s="97"/>
      <c r="F35" s="97"/>
      <c r="G35" s="97"/>
      <c r="H35" s="97"/>
      <c r="I35" s="97"/>
      <c r="J35" s="98"/>
    </row>
    <row r="36" spans="1:11" ht="30" x14ac:dyDescent="0.25">
      <c r="A36" s="29" t="s">
        <v>56</v>
      </c>
      <c r="B36" s="59" t="s">
        <v>73</v>
      </c>
      <c r="C36" s="59"/>
      <c r="D36" s="59"/>
      <c r="E36" s="59"/>
      <c r="F36" s="59"/>
      <c r="G36" s="59"/>
      <c r="H36" s="59"/>
      <c r="I36" s="59"/>
      <c r="J36" s="60"/>
    </row>
    <row r="37" spans="1:11" ht="15.75" x14ac:dyDescent="0.25">
      <c r="A37" s="50" t="s">
        <v>57</v>
      </c>
      <c r="B37" s="51"/>
      <c r="C37" s="51"/>
      <c r="D37" s="51"/>
      <c r="E37" s="51"/>
      <c r="F37" s="51"/>
      <c r="G37" s="51"/>
      <c r="H37" s="51"/>
      <c r="I37" s="51"/>
      <c r="J37" s="52"/>
    </row>
    <row r="38" spans="1:11" ht="15.75" x14ac:dyDescent="0.25">
      <c r="A38" s="41" t="s">
        <v>58</v>
      </c>
      <c r="B38" s="42"/>
      <c r="C38" s="42"/>
      <c r="D38" s="42"/>
      <c r="E38" s="42"/>
      <c r="F38" s="42"/>
      <c r="G38" s="42"/>
      <c r="H38" s="42"/>
      <c r="I38" s="42"/>
      <c r="J38" s="43"/>
      <c r="K38" s="2"/>
    </row>
    <row r="39" spans="1:11" ht="27.75" customHeight="1" x14ac:dyDescent="0.25">
      <c r="A39" s="44" t="s">
        <v>59</v>
      </c>
      <c r="B39" s="45"/>
      <c r="C39" s="45"/>
      <c r="D39" s="45"/>
      <c r="E39" s="45"/>
      <c r="F39" s="45"/>
      <c r="G39" s="45"/>
      <c r="H39" s="45"/>
      <c r="I39" s="45"/>
      <c r="J39" s="46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47" t="s">
        <v>60</v>
      </c>
      <c r="B41" s="47"/>
      <c r="C41" s="47"/>
      <c r="D41" s="47"/>
      <c r="E41" s="47"/>
      <c r="F41" s="47"/>
      <c r="G41" s="47"/>
      <c r="H41" s="47"/>
      <c r="I41" s="47"/>
      <c r="J41" s="47"/>
    </row>
    <row r="42" spans="1:11" ht="15.75" thickBot="1" x14ac:dyDescent="0.3">
      <c r="A42" s="31" t="s">
        <v>61</v>
      </c>
      <c r="B42" s="32">
        <v>194939117</v>
      </c>
      <c r="G42" s="48"/>
      <c r="H42" s="48"/>
      <c r="I42" s="48"/>
    </row>
    <row r="43" spans="1:11" x14ac:dyDescent="0.25">
      <c r="A43" s="31" t="s">
        <v>62</v>
      </c>
      <c r="B43" s="32">
        <v>574724223.12</v>
      </c>
      <c r="G43" s="49" t="s">
        <v>63</v>
      </c>
      <c r="H43" s="49"/>
      <c r="I43" s="49"/>
    </row>
    <row r="44" spans="1:11" x14ac:dyDescent="0.25">
      <c r="A44" s="31" t="s">
        <v>64</v>
      </c>
      <c r="B44" s="32">
        <v>333349851.19</v>
      </c>
    </row>
    <row r="45" spans="1:11" x14ac:dyDescent="0.25">
      <c r="A45" s="11" t="s">
        <v>84</v>
      </c>
    </row>
  </sheetData>
  <mergeCells count="50">
    <mergeCell ref="A4:J4"/>
    <mergeCell ref="B1:J1"/>
    <mergeCell ref="B2:C2"/>
    <mergeCell ref="D2:H2"/>
    <mergeCell ref="B3:C3"/>
    <mergeCell ref="D3:H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26:B26"/>
    <mergeCell ref="C26:E26"/>
    <mergeCell ref="F26:H26"/>
    <mergeCell ref="I26:J26"/>
    <mergeCell ref="A18:J18"/>
    <mergeCell ref="B19:J19"/>
    <mergeCell ref="B20:J20"/>
    <mergeCell ref="B21:J21"/>
    <mergeCell ref="B22:J22"/>
    <mergeCell ref="A23:J23"/>
    <mergeCell ref="A24:J24"/>
    <mergeCell ref="A25:B25"/>
    <mergeCell ref="C25:E25"/>
    <mergeCell ref="F25:H25"/>
    <mergeCell ref="I25:J25"/>
    <mergeCell ref="A37:J37"/>
    <mergeCell ref="A27:J27"/>
    <mergeCell ref="C28:D28"/>
    <mergeCell ref="E28:F28"/>
    <mergeCell ref="G28:H28"/>
    <mergeCell ref="I28:J28"/>
    <mergeCell ref="A31:J31"/>
    <mergeCell ref="A32:J32"/>
    <mergeCell ref="B33:J33"/>
    <mergeCell ref="B34:J34"/>
    <mergeCell ref="B35:J35"/>
    <mergeCell ref="B36:J36"/>
    <mergeCell ref="A38:J38"/>
    <mergeCell ref="A39:J39"/>
    <mergeCell ref="A41:J41"/>
    <mergeCell ref="G42:I42"/>
    <mergeCell ref="G43:I43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1:J21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F26 A26:C26"/>
    <dataValidation allowBlank="1" showInputMessage="1" showErrorMessage="1" prompt="¿En qué consiste el programa?" sqref="B20:J20"/>
    <dataValidation allowBlank="1" showInputMessage="1" showErrorMessage="1" prompt="Nombre de cada producto" sqref="A29:A30"/>
    <dataValidation allowBlank="1" showInputMessage="1" showErrorMessage="1" prompt="Nombre del indicador" sqref="B29:B30"/>
    <dataValidation allowBlank="1" showInputMessage="1" showErrorMessage="1" prompt="Meta anual del indicador" sqref="C29:C30 D30 E29"/>
    <dataValidation allowBlank="1" showInputMessage="1" showErrorMessage="1" prompt="Monto presupuestado para el producto" sqref="D29:D30 F29:F30"/>
    <dataValidation allowBlank="1" showInputMessage="1" showErrorMessage="1" prompt="Meta alcanzada en el trimestre" sqref="G29:G30"/>
    <dataValidation allowBlank="1" showInputMessage="1" showErrorMessage="1" prompt="Monto ejecutado en el trimestre" sqref="H29:H30"/>
  </dataValidations>
  <pageMargins left="0.45208333333333334" right="0.25" top="0.51041666666666663" bottom="0.75" header="0.3" footer="0.3"/>
  <pageSetup paperSize="121" scale="6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prog. 11</vt:lpstr>
      <vt:lpstr>prog. 12</vt:lpstr>
      <vt:lpstr>prog. 13</vt:lpstr>
      <vt:lpstr>'prog. 11'!Área_de_impresión</vt:lpstr>
      <vt:lpstr>'prog. 12'!Área_de_impresión</vt:lpstr>
      <vt:lpstr>'prog. 13'!Área_de_impresión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Plan-Analista</dc:creator>
  <cp:lastModifiedBy>JUAN SANTOS</cp:lastModifiedBy>
  <cp:lastPrinted>2025-01-13T16:06:40Z</cp:lastPrinted>
  <dcterms:created xsi:type="dcterms:W3CDTF">2023-09-22T17:31:28Z</dcterms:created>
  <dcterms:modified xsi:type="dcterms:W3CDTF">2025-04-08T15:26:09Z</dcterms:modified>
</cp:coreProperties>
</file>