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tosj\Desktop\2025\2025\Informe fisico fianciero 2025\"/>
    </mc:Choice>
  </mc:AlternateContent>
  <bookViews>
    <workbookView xWindow="0" yWindow="0" windowWidth="25200" windowHeight="11385"/>
  </bookViews>
  <sheets>
    <sheet name="prog. 11" sheetId="1" r:id="rId1"/>
    <sheet name="prog. 12" sheetId="2" r:id="rId2"/>
    <sheet name="prog. 13" sheetId="3" r:id="rId3"/>
  </sheets>
  <externalReferences>
    <externalReference r:id="rId4"/>
    <externalReference r:id="rId5"/>
  </externalReferences>
  <definedNames>
    <definedName name="_xlnm.Print_Area" localSheetId="0">'prog. 11'!$A$1:$J$45</definedName>
    <definedName name="_xlnm.Print_Area" localSheetId="1">'prog. 12'!$A$1:$J$46</definedName>
    <definedName name="_xlnm.Print_Area" localSheetId="2">'prog. 13'!$A$1:$J$45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I30" i="3" l="1"/>
  <c r="J30" i="3"/>
  <c r="D30" i="3" l="1"/>
  <c r="I26" i="3"/>
  <c r="C16" i="3"/>
  <c r="C15" i="3"/>
  <c r="C14" i="3"/>
  <c r="J31" i="2"/>
  <c r="I31" i="2"/>
  <c r="J30" i="2"/>
  <c r="I30" i="2"/>
  <c r="I26" i="2"/>
  <c r="C16" i="2"/>
  <c r="C15" i="2"/>
  <c r="C14" i="2"/>
  <c r="B30" i="1"/>
  <c r="I26" i="1"/>
  <c r="C16" i="1"/>
  <c r="C15" i="1"/>
  <c r="C14" i="1"/>
  <c r="J30" i="1" l="1"/>
  <c r="I30" i="1"/>
</calcChain>
</file>

<file path=xl/sharedStrings.xml><?xml version="1.0" encoding="utf-8"?>
<sst xmlns="http://schemas.openxmlformats.org/spreadsheetml/2006/main" count="220" uniqueCount="91">
  <si>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</si>
  <si>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</si>
  <si>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</si>
  <si>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</si>
  <si>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</si>
  <si>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</si>
  <si>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</si>
  <si>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(6107-CORPORACIÓN DE ACUEDUCTO Y ALCANTARILLADO DE MOCA)</t>
  </si>
  <si>
    <t>Subcapítulo</t>
  </si>
  <si>
    <t>'(01-CORPORACIÓN DE ACUEDUCTO Y ALCANTARILLADO DE MOCA)</t>
  </si>
  <si>
    <t>Unidad Ejecutora</t>
  </si>
  <si>
    <t>0001-CORPORACIÓN DE ACUEDUCTO Y ALCANTARILLADO DE MOCA</t>
  </si>
  <si>
    <t>Misión</t>
  </si>
  <si>
    <t>Contribuimos con el mejoramiento de las condiciones de vida de los habitantes de la Provincia Espaillat y el desarrollo sostenible, mediante la prestación de los servicios de agua potable y saneamiento. Lo hacemos con calidad y eficiencia usando adecuadamente los recursos naturales, humanos y físicos disponibles</t>
  </si>
  <si>
    <t>Visión</t>
  </si>
  <si>
    <t>Ser la prestadora de los servicios de agua potable y saneamiento más reconocida y mejor valorada de la República Dominicana.</t>
  </si>
  <si>
    <t>II. Contribución a la Estrategia Nacional de Desarrollo</t>
  </si>
  <si>
    <t>Eje estratégico:</t>
  </si>
  <si>
    <t>Objetivo general:</t>
  </si>
  <si>
    <t>Objetivo(s) específico(s):</t>
  </si>
  <si>
    <t>2.5.2</t>
  </si>
  <si>
    <t>III. Información del Programa</t>
  </si>
  <si>
    <t>Nombre:</t>
  </si>
  <si>
    <t>Sanamiento y disposición de las aguas residuales</t>
  </si>
  <si>
    <t>Descripción:</t>
  </si>
  <si>
    <t>tiene como propósito  garantizar el sistema de tratamiento (recolección, saneamiento y disposición)  de las aguas residuales de toda la provincia Espaillat.sanitario)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</si>
  <si>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</si>
  <si>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Poblacion de la provincia Espaillat.</t>
  </si>
  <si>
    <t>Resultado Asociado:</t>
  </si>
  <si>
    <t>agua residuales tratadas  y  vertidas al medio ambiente  onforme a los parámetros  establecidos por las normas.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</si>
  <si>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</si>
  <si>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</si>
  <si>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</si>
  <si>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</si>
  <si>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</si>
  <si>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</si>
  <si>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</si>
  <si>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</si>
  <si>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</si>
  <si>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</si>
  <si>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</si>
  <si>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</si>
  <si>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</si>
  <si>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</si>
  <si>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</si>
  <si>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</si>
  <si>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</si>
  <si>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</si>
  <si>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</si>
  <si>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</si>
  <si>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7672-Residentes de los sectores bajo la jurisdicción de CORAAMOCA con producción de agua potable a través de la red pública</t>
  </si>
  <si>
    <t>V. Análisis de los Logros y Desviaciones</t>
  </si>
  <si>
    <t>V.I - Información de Logros y Desviaciones por Producto</t>
  </si>
  <si>
    <t xml:space="preserve">Producto: </t>
  </si>
  <si>
    <t xml:space="preserve"> 03-Residentes de los sectores bajo la jurisdicción de CORAAMOCA con producción de agua potable a través de la red pública</t>
  </si>
  <si>
    <t xml:space="preserve">Descripción del producto: </t>
  </si>
  <si>
    <t>1.Consiste en agua residuales tratadas  y  vertidas al medio ambiente  conforme a los parámetros  establecidos por las normas./ 2. Servicio de recolección de aguas residuales de la red de alcantarillados.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</si>
  <si>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</si>
  <si>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</si>
  <si>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</si>
  <si>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</si>
  <si>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     Programar  y planificar las actividades de la institución de forma tal que se cumplan de manera precisa lo programado con relación a lo ejecutado      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</si>
  <si>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</si>
  <si>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</si>
  <si>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</si>
  <si>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Director de Planificación y Desarrollo</t>
  </si>
  <si>
    <t>Total devengado:</t>
  </si>
  <si>
    <t>01-CORPORACIÓN DE ACUEDUCTO Y ALCANTARILLADO DE MOCA</t>
  </si>
  <si>
    <t>7675-Residentes de los sectores bajo la jurisdicción de CORAAMOCA con agua residuales tratadas y vertidas al medio ambiente conforme a los parámetros establecidos por las normas</t>
  </si>
  <si>
    <t>M3 recolectados</t>
  </si>
  <si>
    <t>03-Residentes de los sectores bajo la jurisdiccón de CORAAMOCA con servicio de recolección de agua residual a través de la red de alcantarillados
04-Residentes de los sectores bajo la jurisdicción de CORAAMOCA con agua residuales tratadas y vertidas al medio ambiente conforme a los parámetros establecidos por las normas</t>
  </si>
  <si>
    <t>Las causas estan explicadas en el acapite anterior.</t>
  </si>
  <si>
    <t>13-Gestión Comercial</t>
  </si>
  <si>
    <t>Residentes de la provincia Espaillat reciben atención a las solicitudes de servicios comerciales de conformidad con el tiempo de respuesta establecido</t>
  </si>
  <si>
    <t>7674-Residentes bajo la  jurisdicción de  CORAAMOCA reciben  atención a las solicitudes  comerciales, reclamos y  denuncias</t>
  </si>
  <si>
    <t>03-Residentes bajo la jurisdicción de CORAAMOCA reciben atención a las solicitudes comerciales, reclamos y denuncias</t>
  </si>
  <si>
    <t xml:space="preserve"> </t>
  </si>
  <si>
    <t>7673-Residentes de los sectores bajo la jurisdiccón de CORAAMOCA con servicio de recolección de agua residual a través de la red de alcantarillados</t>
  </si>
  <si>
    <t>M3 de aguas residuales recolectadas</t>
  </si>
  <si>
    <t>Informe de Evaluación Trimestral de las Metas Físicas-Financieras Enero- Marzo 2025</t>
  </si>
  <si>
    <t>Clientes y usuarios atendidos</t>
  </si>
  <si>
    <t>1.-Residentes de los sectores bajo la jurisdiccón de CORAAMOCA con servicio de recolección de agua residual a través de la red de alcantarillados, Consiste en agua residuales tratadas  y  vertidas al medio ambiente  conforme a los parámetros  establecidos por las normas./
 2. Servicio de recolección de aguas residuales de la red de alcantarillados.</t>
  </si>
  <si>
    <t xml:space="preserve">1. -Bajo la jurisdicción de CORAAMOCA con servicio de recolección de agua residual a través de la red de alcantarillados  de las aguas residuales de toda la provincia Espaillat, se realizaron 545 actividades dentro de desatasco de redes y acometidas domiciliares entre otras. El porcentaje de ejecución de la programación financiera fue de un 56%.
2. Se mantuvieron los mantenimiento en las líneas de conducción,  mediante esta actividad se  limpiaron registros.   
</t>
  </si>
  <si>
    <t>Para la programación del trimestre en cuanto a lo proyectado al producto se cumplió en un 80% de lo proyectado para el trimestre con una variación de un 20%, en cuanto la variación en lo financiero es de un 5%.</t>
  </si>
  <si>
    <r>
      <rPr>
        <b/>
        <i/>
        <sz val="11"/>
        <color theme="1"/>
        <rFont val="Calibri"/>
        <family val="2"/>
        <scheme val="minor"/>
      </rPr>
      <t xml:space="preserve">1. describir lo plasmado en el presupuesto físico (qué se propuso obtener en base a la meta y recursos a emplear). </t>
    </r>
    <r>
      <rPr>
        <i/>
        <sz val="11"/>
        <color theme="1"/>
        <rFont val="Calibri"/>
        <family val="2"/>
        <scheme val="minor"/>
      </rPr>
      <t>En el trimestre enero- marzo 2025 se proyectó un alcance de 1580 residentes de la provincia Espaillat reciben atención a las solicitudes de servicios comerciales de conformidad con el tiempo de respuesta establecido.</t>
    </r>
    <r>
      <rPr>
        <b/>
        <i/>
        <sz val="11"/>
        <color theme="1"/>
        <rFont val="Calibri"/>
        <family val="2"/>
        <scheme val="minor"/>
      </rPr>
      <t xml:space="preserve">
2. describir qué se alcanzó en base a lo planteado en el punto anterior, en términos de recursos financieros ejecutados y producción de bienes y/o servicios lograda; así como el porcentaje ejecutado con respecto a lo presupuestado. </t>
    </r>
    <r>
      <rPr>
        <i/>
        <sz val="11"/>
        <color theme="1"/>
        <rFont val="Calibri"/>
        <family val="2"/>
        <scheme val="minor"/>
      </rPr>
      <t>Se logró dar  respuesta al 100% de las 1260 atenciones solicitadas dentro de los plazos y en con las características de calidad comprometidas.</t>
    </r>
  </si>
  <si>
    <t>Agua residuales tratadas  y  vertidas al medio ambiente  onforme a los parámetros  establecidos por las normas.</t>
  </si>
  <si>
    <t>Informe de Evaluación Trimestral de las Metas Físicas-Financieras.  Enero- Marzo 2025</t>
  </si>
  <si>
    <t>IV.II - Formulación y Ejecución Trimestral  de la Metas por Producto</t>
  </si>
  <si>
    <t xml:space="preserve">1.  Opero el sistema en la provincia Espaillat con la misión de hacer llegar el agua a la población, el índice de potabilidad promedio en la Provincia Espaillat durante el trimestre fue de 95.25 %, </t>
  </si>
  <si>
    <t>Tiene como propósito  garantizar el sistema de tratamiento (recolección, saneamiento y disposición)  de las aguas residuales de toda la provincia Espaillat.sanitario)</t>
  </si>
  <si>
    <t xml:space="preserve">se presentó una reducción en el caudal por motivos de trabajos de mantenimiento en las líneas de suministro de agua de la presa de taveras 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</si>
</sst>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[$-10409]0.00%"/>
    <numFmt numFmtId="167" formatCode="[$-10409]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7"/>
      <color rgb="FF4D4D4D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2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2" tint="-0.499984740745262"/>
      </bottom>
      <diagonal/>
    </border>
    <border>
      <left/>
      <right style="thin">
        <color theme="0" tint="-0.34998626667073579"/>
      </right>
      <top/>
      <bottom style="thin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7" borderId="0" xfId="0" applyFont="1" applyFill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9" borderId="31" xfId="0" applyFont="1" applyFill="1" applyBorder="1" applyAlignment="1">
      <alignment horizontal="center" vertical="center" wrapText="1" readingOrder="1"/>
    </xf>
    <xf numFmtId="0" fontId="18" fillId="9" borderId="32" xfId="0" applyFont="1" applyFill="1" applyBorder="1" applyAlignment="1">
      <alignment horizontal="center" vertical="center" wrapText="1" readingOrder="1"/>
    </xf>
    <xf numFmtId="0" fontId="18" fillId="9" borderId="33" xfId="0" applyFont="1" applyFill="1" applyBorder="1" applyAlignment="1">
      <alignment horizontal="center" vertical="center" wrapText="1" readingOrder="1"/>
    </xf>
    <xf numFmtId="0" fontId="19" fillId="0" borderId="34" xfId="0" applyFont="1" applyBorder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165" fontId="19" fillId="0" borderId="34" xfId="1" applyNumberFormat="1" applyFont="1" applyBorder="1" applyAlignment="1">
      <alignment horizontal="left" vertical="center" wrapText="1" readingOrder="1"/>
    </xf>
    <xf numFmtId="165" fontId="19" fillId="0" borderId="35" xfId="1" applyNumberFormat="1" applyFont="1" applyBorder="1" applyAlignment="1">
      <alignment horizontal="left" vertical="center" wrapText="1" readingOrder="1"/>
    </xf>
    <xf numFmtId="10" fontId="21" fillId="8" borderId="29" xfId="3" applyNumberFormat="1" applyFont="1" applyFill="1" applyBorder="1" applyAlignment="1" applyProtection="1">
      <alignment horizontal="center" vertical="center" wrapText="1" readingOrder="1"/>
      <protection locked="0"/>
    </xf>
    <xf numFmtId="166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7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12" fillId="0" borderId="0" xfId="3" applyFont="1" applyProtection="1">
      <protection locked="0"/>
    </xf>
    <xf numFmtId="10" fontId="21" fillId="8" borderId="40" xfId="3" applyNumberFormat="1" applyFont="1" applyFill="1" applyBorder="1" applyAlignment="1" applyProtection="1">
      <alignment horizontal="center" vertical="center" wrapText="1" readingOrder="1"/>
      <protection locked="0"/>
    </xf>
    <xf numFmtId="0" fontId="18" fillId="9" borderId="41" xfId="0" applyFont="1" applyFill="1" applyBorder="1" applyAlignment="1">
      <alignment horizontal="center" vertical="center" wrapText="1" readingOrder="1"/>
    </xf>
    <xf numFmtId="165" fontId="19" fillId="0" borderId="37" xfId="1" applyNumberFormat="1" applyFont="1" applyBorder="1" applyAlignment="1">
      <alignment horizontal="left" vertical="center" wrapText="1" readingOrder="1"/>
    </xf>
    <xf numFmtId="0" fontId="18" fillId="9" borderId="42" xfId="0" applyFont="1" applyFill="1" applyBorder="1" applyAlignment="1">
      <alignment horizontal="center" vertical="center" wrapText="1" readingOrder="1"/>
    </xf>
    <xf numFmtId="0" fontId="18" fillId="9" borderId="43" xfId="0" applyFont="1" applyFill="1" applyBorder="1" applyAlignment="1">
      <alignment horizontal="center" vertical="center" wrapText="1" readingOrder="1"/>
    </xf>
    <xf numFmtId="165" fontId="19" fillId="0" borderId="44" xfId="1" applyNumberFormat="1" applyFont="1" applyBorder="1" applyAlignment="1">
      <alignment horizontal="left" vertical="center" wrapText="1" readingOrder="1"/>
    </xf>
    <xf numFmtId="165" fontId="19" fillId="0" borderId="45" xfId="1" applyNumberFormat="1" applyFont="1" applyBorder="1" applyAlignment="1">
      <alignment horizontal="left" vertical="center" wrapText="1" readingOrder="1"/>
    </xf>
    <xf numFmtId="165" fontId="19" fillId="0" borderId="46" xfId="1" applyNumberFormat="1" applyFont="1" applyBorder="1" applyAlignment="1">
      <alignment horizontal="left" vertical="center" wrapText="1" readingOrder="1"/>
    </xf>
    <xf numFmtId="0" fontId="19" fillId="0" borderId="36" xfId="0" applyFont="1" applyBorder="1" applyAlignment="1">
      <alignment horizontal="left" vertical="center" wrapText="1" readingOrder="1"/>
    </xf>
    <xf numFmtId="0" fontId="19" fillId="0" borderId="44" xfId="0" applyFont="1" applyBorder="1" applyAlignment="1">
      <alignment horizontal="left" vertical="center" wrapText="1" readingOrder="1"/>
    </xf>
    <xf numFmtId="0" fontId="0" fillId="0" borderId="47" xfId="0" applyBorder="1"/>
    <xf numFmtId="10" fontId="21" fillId="8" borderId="24" xfId="3" applyNumberFormat="1" applyFont="1" applyFill="1" applyBorder="1" applyAlignment="1" applyProtection="1">
      <alignment horizontal="center" vertical="center" wrapText="1" readingOrder="1"/>
      <protection locked="0"/>
    </xf>
    <xf numFmtId="0" fontId="18" fillId="9" borderId="39" xfId="0" applyFont="1" applyFill="1" applyBorder="1" applyAlignment="1">
      <alignment horizontal="center" vertical="center" wrapText="1" readingOrder="1"/>
    </xf>
    <xf numFmtId="0" fontId="18" fillId="9" borderId="48" xfId="0" applyFont="1" applyFill="1" applyBorder="1" applyAlignment="1">
      <alignment horizontal="center" vertical="center" wrapText="1" readingOrder="1"/>
    </xf>
    <xf numFmtId="165" fontId="19" fillId="0" borderId="49" xfId="1" applyNumberFormat="1" applyFont="1" applyBorder="1" applyAlignment="1">
      <alignment horizontal="left" vertical="center" wrapText="1" readingOrder="1"/>
    </xf>
    <xf numFmtId="10" fontId="21" fillId="8" borderId="50" xfId="3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49" xfId="0" applyFont="1" applyBorder="1" applyAlignment="1">
      <alignment horizontal="left" vertical="center" wrapText="1" readingOrder="1"/>
    </xf>
    <xf numFmtId="0" fontId="20" fillId="0" borderId="49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44" fontId="16" fillId="0" borderId="28" xfId="2" applyFont="1" applyFill="1" applyBorder="1" applyAlignment="1" applyProtection="1">
      <alignment horizontal="center" vertical="center" wrapText="1" readingOrder="1"/>
      <protection locked="0"/>
    </xf>
    <xf numFmtId="44" fontId="16" fillId="0" borderId="29" xfId="2" applyFont="1" applyFill="1" applyBorder="1" applyAlignment="1" applyProtection="1">
      <alignment horizontal="center" vertical="center" wrapText="1" readingOrder="1"/>
      <protection locked="0"/>
    </xf>
    <xf numFmtId="44" fontId="12" fillId="0" borderId="25" xfId="2" applyFont="1" applyFill="1" applyBorder="1" applyAlignment="1" applyProtection="1">
      <alignment horizontal="center" vertical="center" wrapText="1" readingOrder="1"/>
      <protection locked="0"/>
    </xf>
    <xf numFmtId="44" fontId="12" fillId="0" borderId="26" xfId="2" applyFont="1" applyFill="1" applyBorder="1" applyAlignment="1" applyProtection="1">
      <alignment horizontal="center" vertical="center" wrapText="1" readingOrder="1"/>
      <protection locked="0"/>
    </xf>
    <xf numFmtId="44" fontId="12" fillId="0" borderId="24" xfId="2" applyFont="1" applyFill="1" applyBorder="1" applyAlignment="1" applyProtection="1">
      <alignment horizontal="center" vertical="center" wrapText="1" readingOrder="1"/>
      <protection locked="0"/>
    </xf>
    <xf numFmtId="10" fontId="12" fillId="8" borderId="29" xfId="3" applyNumberFormat="1" applyFont="1" applyFill="1" applyBorder="1" applyAlignment="1" applyProtection="1">
      <alignment horizontal="center" vertical="center" wrapText="1" readingOrder="1"/>
    </xf>
    <xf numFmtId="10" fontId="12" fillId="8" borderId="30" xfId="3" applyNumberFormat="1" applyFont="1" applyFill="1" applyBorder="1" applyAlignment="1" applyProtection="1">
      <alignment horizontal="center" vertical="center" wrapText="1" readingOrder="1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7" fillId="9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44" fontId="12" fillId="0" borderId="28" xfId="2" applyFont="1" applyFill="1" applyBorder="1" applyAlignment="1" applyProtection="1">
      <alignment horizontal="center" vertical="center" wrapText="1" readingOrder="1"/>
      <protection locked="0"/>
    </xf>
    <xf numFmtId="44" fontId="12" fillId="0" borderId="29" xfId="2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0E1364F0-68BC-4886-8B7F-90318114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4</xdr:col>
      <xdr:colOff>571499</xdr:colOff>
      <xdr:row>38</xdr:row>
      <xdr:rowOff>344556</xdr:rowOff>
    </xdr:from>
    <xdr:to>
      <xdr:col>8</xdr:col>
      <xdr:colOff>7878</xdr:colOff>
      <xdr:row>44</xdr:row>
      <xdr:rowOff>165652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b="1399"/>
        <a:stretch/>
      </xdr:blipFill>
      <xdr:spPr>
        <a:xfrm>
          <a:off x="4787347" y="12188686"/>
          <a:ext cx="2815683" cy="1502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16564</xdr:colOff>
      <xdr:row>38</xdr:row>
      <xdr:rowOff>160663</xdr:rowOff>
    </xdr:from>
    <xdr:to>
      <xdr:col>9</xdr:col>
      <xdr:colOff>786371</xdr:colOff>
      <xdr:row>45</xdr:row>
      <xdr:rowOff>140804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038"/>
        <a:stretch/>
      </xdr:blipFill>
      <xdr:spPr>
        <a:xfrm>
          <a:off x="6054586" y="13379706"/>
          <a:ext cx="3304285" cy="1736055"/>
        </a:xfrm>
        <a:prstGeom prst="rect">
          <a:avLst/>
        </a:prstGeom>
      </xdr:spPr>
    </xdr:pic>
    <xdr:clientData/>
  </xdr:two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11F8BFAC-834E-4A66-AADD-8F0C8D79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37</xdr:row>
      <xdr:rowOff>190500</xdr:rowOff>
    </xdr:from>
    <xdr:to>
      <xdr:col>9</xdr:col>
      <xdr:colOff>104348</xdr:colOff>
      <xdr:row>43</xdr:row>
      <xdr:rowOff>152194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2372975"/>
          <a:ext cx="3419048" cy="1647619"/>
        </a:xfrm>
        <a:prstGeom prst="rect">
          <a:avLst/>
        </a:prstGeom>
      </xdr:spPr>
    </xdr:pic>
    <xdr:clientData/>
  </xdr:two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94A7D9F4-6BAA-42BB-8449-90038DF5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-Analista/Downloads/Informe%20de%20Evaluacin%20Trimestral%20de%20las%20Metas%20Fsicas-Financieras.%20Octubre-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13."/>
      <sheetName val="prog 13"/>
      <sheetName val="prog. 13"/>
      <sheetName val="prog. 13 (2do)"/>
      <sheetName val="prog. 13 (3ro)"/>
      <sheetName val="inf. fisico"/>
      <sheetName val="prog 12."/>
      <sheetName val="prog 12"/>
      <sheetName val="Hoja1"/>
      <sheetName val="prog. 12"/>
      <sheetName val="prog. 12 (2do)"/>
      <sheetName val="prog. 12 (3ro)"/>
      <sheetName val="Evaluación 2023 (programa 11.)"/>
      <sheetName val="Evaluación 2023 (programa 11)"/>
      <sheetName val="prog. 11"/>
      <sheetName val="prog. 11 (2do)"/>
      <sheetName val="prog. 11 (3ro)"/>
      <sheetName val="Informe de Evaluacin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1">
          <cell r="M31" t="str">
            <v>M3 de agua producido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id="1" name="Tabla1345" displayName="Tabla1345" ref="A29:J30" totalsRowShown="0" headerRowDxfId="44" dataDxfId="42" headerRowBorderDxfId="43" tableBorderDxfId="41" totalsRowBorderDxfId="40">
  <tableColumns count="10">
    <tableColumn id="1" name="Producto" dataDxfId="39"/>
    <tableColumn id="2" name="Indicador" dataDxfId="38">
      <calculatedColumnFormula>+'[2]Evaluación 2023 (programa 11.)'!M31</calculatedColumnFormula>
    </tableColumn>
    <tableColumn id="3" name="Física_x000a_(A)" dataDxfId="37" dataCellStyle="Millares"/>
    <tableColumn id="4" name="Financiera_x000a_(B)" dataDxfId="36" dataCellStyle="Millares"/>
    <tableColumn id="9" name="Física_x000a_(C)" dataDxfId="35" dataCellStyle="Millares"/>
    <tableColumn id="10" name="Financiera_x000a_(D)" dataDxfId="34" dataCellStyle="Millares"/>
    <tableColumn id="5" name="Física _x000a_(E)" dataDxfId="33" dataCellStyle="Millares"/>
    <tableColumn id="6" name="Financiera _x000a_ (F)" dataDxfId="32" dataCellStyle="Millares"/>
    <tableColumn id="7" name="Física _x000a_(%)_x000a_ G=E/C" dataDxfId="31" dataCellStyle="Porcentaje">
      <calculatedColumnFormula>IF(G30&gt;0,G30/C30,0)</calculatedColumnFormula>
    </tableColumn>
    <tableColumn id="8" name="Financiero _x000a_(%) _x000a_H=F/D" dataDxfId="30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9:J31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IF(G30&gt;0,G30/C30,0)</calculatedColumnFormula>
    </tableColumn>
    <tableColumn id="8" name="Financiero _x000a_(%) _x000a_H=F/D" dataDxfId="15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9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 dataCellStyle="Millares"/>
    <tableColumn id="4" name="Financiera_x000a_(B)" dataDxfId="6" dataCellStyle="Millares">
      <calculatedColumnFormula>+A26</calculatedColumnFormula>
    </tableColumn>
    <tableColumn id="9" name="Física_x000a_(C)" dataDxfId="5" dataCellStyle="Millares"/>
    <tableColumn id="10" name="Financiera_x000a_(D)" dataDxfId="4" dataCellStyle="Millares"/>
    <tableColumn id="5" name="Física _x000a_(E)" dataDxfId="3" dataCellStyle="Millares"/>
    <tableColumn id="6" name="Financiera _x000a_ (F)" dataDxfId="2" dataCellStyle="Millares"/>
    <tableColumn id="7" name="Física _x000a_(%)_x000a_ G=E/C" dataDxfId="1" dataCellStyle="Porcentaje">
      <calculatedColumnFormula>IF(G30&gt;0,G30/C30,0)</calculatedColumnFormula>
    </tableColumn>
    <tableColumn id="8" name="Financiero _x000a_(%) _x000a_H=F/D" dataDxfId="0">
      <calculatedColumnFormula>IF(H30&gt;0,H30/D30,0)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view="pageBreakPreview" topLeftCell="A19" zoomScaleNormal="100" zoomScaleSheetLayoutView="100" workbookViewId="0">
      <selection activeCell="A27" sqref="A27:J27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thickBot="1" x14ac:dyDescent="0.3">
      <c r="A1" s="1"/>
      <c r="B1" s="57" t="s">
        <v>79</v>
      </c>
      <c r="C1" s="58"/>
      <c r="D1" s="58"/>
      <c r="E1" s="58"/>
      <c r="F1" s="58"/>
      <c r="G1" s="58"/>
      <c r="H1" s="58"/>
      <c r="I1" s="58"/>
      <c r="J1" s="59"/>
      <c r="K1" s="2"/>
    </row>
    <row r="2" spans="1:11" ht="21.75" thickBot="1" x14ac:dyDescent="0.3">
      <c r="A2" s="3"/>
      <c r="B2" s="60" t="s">
        <v>0</v>
      </c>
      <c r="C2" s="61"/>
      <c r="D2" s="60" t="s">
        <v>1</v>
      </c>
      <c r="E2" s="61"/>
      <c r="F2" s="61"/>
      <c r="G2" s="61"/>
      <c r="H2" s="62"/>
      <c r="I2" s="4" t="s">
        <v>2</v>
      </c>
      <c r="J2" s="5" t="s">
        <v>3</v>
      </c>
      <c r="K2" s="2"/>
    </row>
    <row r="3" spans="1:11" ht="21.75" thickBot="1" x14ac:dyDescent="0.3">
      <c r="A3" s="6"/>
      <c r="B3" s="63"/>
      <c r="C3" s="64"/>
      <c r="D3" s="63" t="s">
        <v>76</v>
      </c>
      <c r="E3" s="64"/>
      <c r="F3" s="64"/>
      <c r="G3" s="64"/>
      <c r="H3" s="65"/>
      <c r="I3" s="7">
        <v>45759</v>
      </c>
      <c r="J3" s="8">
        <v>1</v>
      </c>
      <c r="K3" s="2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2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2"/>
    </row>
    <row r="6" spans="1:11" ht="15.75" x14ac:dyDescent="0.25">
      <c r="A6" s="70" t="s">
        <v>4</v>
      </c>
      <c r="B6" s="71"/>
      <c r="C6" s="71"/>
      <c r="D6" s="71"/>
      <c r="E6" s="71"/>
      <c r="F6" s="71"/>
      <c r="G6" s="71"/>
      <c r="H6" s="71"/>
      <c r="I6" s="71"/>
      <c r="J6" s="72"/>
      <c r="K6" s="2"/>
    </row>
    <row r="7" spans="1:11" ht="15.75" x14ac:dyDescent="0.25">
      <c r="A7" s="73" t="s">
        <v>5</v>
      </c>
      <c r="B7" s="74"/>
      <c r="C7" s="74"/>
      <c r="D7" s="74"/>
      <c r="E7" s="74"/>
      <c r="F7" s="74"/>
      <c r="G7" s="74"/>
      <c r="H7" s="74"/>
      <c r="I7" s="74"/>
      <c r="J7" s="75"/>
      <c r="K7" s="2"/>
    </row>
    <row r="8" spans="1:11" x14ac:dyDescent="0.25">
      <c r="A8" s="9" t="s">
        <v>6</v>
      </c>
      <c r="B8" s="76" t="s">
        <v>7</v>
      </c>
      <c r="C8" s="77"/>
      <c r="D8" s="77"/>
      <c r="E8" s="77"/>
      <c r="F8" s="77"/>
      <c r="G8" s="77"/>
      <c r="H8" s="77"/>
      <c r="I8" s="77"/>
      <c r="J8" s="78"/>
      <c r="K8" s="2"/>
    </row>
    <row r="9" spans="1:11" ht="15" customHeight="1" x14ac:dyDescent="0.25">
      <c r="A9" s="10" t="s">
        <v>8</v>
      </c>
      <c r="B9" s="76" t="s">
        <v>9</v>
      </c>
      <c r="C9" s="77"/>
      <c r="D9" s="77"/>
      <c r="E9" s="77"/>
      <c r="F9" s="77"/>
      <c r="G9" s="77"/>
      <c r="H9" s="77"/>
      <c r="I9" s="77"/>
      <c r="J9" s="78"/>
      <c r="K9" s="2"/>
    </row>
    <row r="10" spans="1:11" x14ac:dyDescent="0.25">
      <c r="A10" s="10" t="s">
        <v>10</v>
      </c>
      <c r="B10" s="76" t="s">
        <v>11</v>
      </c>
      <c r="C10" s="77"/>
      <c r="D10" s="77"/>
      <c r="E10" s="77"/>
      <c r="F10" s="77"/>
      <c r="G10" s="77"/>
      <c r="H10" s="77"/>
      <c r="I10" s="77"/>
      <c r="J10" s="78"/>
      <c r="K10" s="2"/>
    </row>
    <row r="11" spans="1:11" ht="48.75" customHeight="1" x14ac:dyDescent="0.25">
      <c r="A11" s="9" t="s">
        <v>12</v>
      </c>
      <c r="B11" s="79" t="s">
        <v>13</v>
      </c>
      <c r="C11" s="79"/>
      <c r="D11" s="79"/>
      <c r="E11" s="79"/>
      <c r="F11" s="79"/>
      <c r="G11" s="79"/>
      <c r="H11" s="79"/>
      <c r="I11" s="79"/>
      <c r="J11" s="80"/>
    </row>
    <row r="12" spans="1:11" ht="48" customHeight="1" x14ac:dyDescent="0.25">
      <c r="A12" s="9" t="s">
        <v>14</v>
      </c>
      <c r="B12" s="79" t="s">
        <v>15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70" t="s">
        <v>16</v>
      </c>
      <c r="B13" s="71"/>
      <c r="C13" s="71"/>
      <c r="D13" s="71"/>
      <c r="E13" s="71"/>
      <c r="F13" s="71"/>
      <c r="G13" s="71"/>
      <c r="H13" s="71"/>
      <c r="I13" s="71"/>
      <c r="J13" s="72"/>
    </row>
    <row r="14" spans="1:11" ht="27.75" customHeight="1" x14ac:dyDescent="0.25">
      <c r="A14" s="9" t="s">
        <v>17</v>
      </c>
      <c r="B14" s="12">
        <v>2</v>
      </c>
      <c r="C14" s="66" t="str">
        <f>IFERROR(VLOOKUP(B14,'[1]Validacion datos'!A2:B5,2,FALSE),"")</f>
        <v>DESARROLLO SOCIAL</v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9" t="s">
        <v>18</v>
      </c>
      <c r="B15" s="13">
        <v>2.5</v>
      </c>
      <c r="C15" s="66" t="str">
        <f>IFERROR(VLOOKUP(B15,'[1]Validacion datos'!A8:B26,2,FALSE),"")</f>
        <v>Vivienda digna en entornos saludables</v>
      </c>
      <c r="D15" s="66"/>
      <c r="E15" s="66"/>
      <c r="F15" s="66"/>
      <c r="G15" s="66"/>
      <c r="H15" s="66"/>
      <c r="I15" s="66"/>
      <c r="J15" s="66"/>
    </row>
    <row r="16" spans="1:11" ht="29.25" customHeight="1" x14ac:dyDescent="0.25">
      <c r="A16" s="9" t="s">
        <v>19</v>
      </c>
      <c r="B16" s="14" t="s">
        <v>20</v>
      </c>
      <c r="C16" s="66" t="str">
        <f>IFERROR(VLOOKUP(B16,'[1]Validacion datos'!D8:E64,2,FALSE),"")</f>
        <v>Garantizar el acceso universal a servicios de agua potable y saneamiento, provistos con calidad y eficiencia</v>
      </c>
      <c r="D16" s="66"/>
      <c r="E16" s="66"/>
      <c r="F16" s="66"/>
      <c r="G16" s="66"/>
      <c r="H16" s="66"/>
      <c r="I16" s="66"/>
      <c r="J16" s="66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70" t="s">
        <v>21</v>
      </c>
      <c r="B18" s="71"/>
      <c r="C18" s="71"/>
      <c r="D18" s="71"/>
      <c r="E18" s="71"/>
      <c r="F18" s="71"/>
      <c r="G18" s="71"/>
      <c r="H18" s="71"/>
      <c r="I18" s="71"/>
      <c r="J18" s="72"/>
    </row>
    <row r="19" spans="1:11" ht="29.25" customHeight="1" x14ac:dyDescent="0.25">
      <c r="A19" s="9" t="s">
        <v>22</v>
      </c>
      <c r="B19" s="79" t="s">
        <v>23</v>
      </c>
      <c r="C19" s="79"/>
      <c r="D19" s="79"/>
      <c r="E19" s="79"/>
      <c r="F19" s="79"/>
      <c r="G19" s="79"/>
      <c r="H19" s="79"/>
      <c r="I19" s="79"/>
      <c r="J19" s="80"/>
    </row>
    <row r="20" spans="1:11" ht="33" customHeight="1" x14ac:dyDescent="0.25">
      <c r="A20" s="18" t="s">
        <v>24</v>
      </c>
      <c r="B20" s="79" t="s">
        <v>89</v>
      </c>
      <c r="C20" s="79"/>
      <c r="D20" s="79"/>
      <c r="E20" s="79"/>
      <c r="F20" s="79"/>
      <c r="G20" s="79"/>
      <c r="H20" s="79"/>
      <c r="I20" s="79"/>
      <c r="J20" s="80"/>
    </row>
    <row r="21" spans="1:11" ht="34.5" customHeight="1" x14ac:dyDescent="0.25">
      <c r="A21" s="18" t="s">
        <v>26</v>
      </c>
      <c r="B21" s="79" t="s">
        <v>27</v>
      </c>
      <c r="C21" s="79"/>
      <c r="D21" s="79"/>
      <c r="E21" s="79"/>
      <c r="F21" s="79"/>
      <c r="G21" s="79"/>
      <c r="H21" s="79"/>
      <c r="I21" s="79"/>
      <c r="J21" s="80"/>
    </row>
    <row r="22" spans="1:11" ht="35.25" customHeight="1" x14ac:dyDescent="0.25">
      <c r="A22" s="18" t="s">
        <v>28</v>
      </c>
      <c r="B22" s="79" t="s">
        <v>85</v>
      </c>
      <c r="C22" s="79"/>
      <c r="D22" s="79"/>
      <c r="E22" s="79"/>
      <c r="F22" s="79"/>
      <c r="G22" s="79"/>
      <c r="H22" s="79"/>
      <c r="I22" s="79"/>
      <c r="J22" s="80"/>
      <c r="K22" s="2"/>
    </row>
    <row r="23" spans="1:11" ht="15.75" x14ac:dyDescent="0.25">
      <c r="A23" s="70" t="s">
        <v>30</v>
      </c>
      <c r="B23" s="71"/>
      <c r="C23" s="71"/>
      <c r="D23" s="71"/>
      <c r="E23" s="71"/>
      <c r="F23" s="71"/>
      <c r="G23" s="71"/>
      <c r="H23" s="71"/>
      <c r="I23" s="71"/>
      <c r="J23" s="72"/>
    </row>
    <row r="24" spans="1:11" ht="15.75" x14ac:dyDescent="0.25">
      <c r="A24" s="73" t="s">
        <v>31</v>
      </c>
      <c r="B24" s="74"/>
      <c r="C24" s="74"/>
      <c r="D24" s="74"/>
      <c r="E24" s="74"/>
      <c r="F24" s="74"/>
      <c r="G24" s="74"/>
      <c r="H24" s="74"/>
      <c r="I24" s="74"/>
      <c r="J24" s="75"/>
      <c r="K24" s="2"/>
    </row>
    <row r="25" spans="1:11" ht="15" customHeight="1" x14ac:dyDescent="0.25">
      <c r="A25" s="88" t="s">
        <v>32</v>
      </c>
      <c r="B25" s="89"/>
      <c r="C25" s="90" t="s">
        <v>33</v>
      </c>
      <c r="D25" s="91"/>
      <c r="E25" s="91"/>
      <c r="F25" s="91" t="s">
        <v>34</v>
      </c>
      <c r="G25" s="91"/>
      <c r="H25" s="89"/>
      <c r="I25" s="90" t="s">
        <v>35</v>
      </c>
      <c r="J25" s="92"/>
    </row>
    <row r="26" spans="1:11" x14ac:dyDescent="0.25">
      <c r="A26" s="81">
        <v>119075028</v>
      </c>
      <c r="B26" s="82"/>
      <c r="C26" s="83">
        <v>218046897.05000001</v>
      </c>
      <c r="D26" s="84"/>
      <c r="E26" s="85"/>
      <c r="F26" s="83">
        <f>+Tabla1345[Financiera 
 (F)]</f>
        <v>10061912.279999999</v>
      </c>
      <c r="G26" s="84"/>
      <c r="H26" s="85"/>
      <c r="I26" s="86">
        <f>+IF(F26&gt;0,F26/C26,0)</f>
        <v>4.6145633880278134E-2</v>
      </c>
      <c r="J26" s="87"/>
    </row>
    <row r="27" spans="1:11" ht="15.75" x14ac:dyDescent="0.25">
      <c r="A27" s="73" t="s">
        <v>87</v>
      </c>
      <c r="B27" s="74"/>
      <c r="C27" s="74"/>
      <c r="D27" s="74"/>
      <c r="E27" s="74"/>
      <c r="F27" s="74"/>
      <c r="G27" s="74"/>
      <c r="H27" s="74"/>
      <c r="I27" s="74"/>
      <c r="J27" s="75"/>
      <c r="K27" s="2"/>
    </row>
    <row r="28" spans="1:11" x14ac:dyDescent="0.25">
      <c r="A28" s="19"/>
      <c r="B28"/>
      <c r="C28" s="93" t="s">
        <v>36</v>
      </c>
      <c r="D28" s="94"/>
      <c r="E28" s="93" t="s">
        <v>37</v>
      </c>
      <c r="F28" s="94"/>
      <c r="G28" s="93" t="s">
        <v>38</v>
      </c>
      <c r="H28" s="93"/>
      <c r="I28" s="93" t="s">
        <v>39</v>
      </c>
      <c r="J28" s="95"/>
    </row>
    <row r="29" spans="1:11" ht="38.25" x14ac:dyDescent="0.25">
      <c r="A29" s="20" t="s">
        <v>40</v>
      </c>
      <c r="B29" s="21" t="s">
        <v>41</v>
      </c>
      <c r="C29" s="21" t="s">
        <v>42</v>
      </c>
      <c r="D29" s="21" t="s">
        <v>43</v>
      </c>
      <c r="E29" s="21" t="s">
        <v>44</v>
      </c>
      <c r="F29" s="21" t="s">
        <v>45</v>
      </c>
      <c r="G29" s="21" t="s">
        <v>46</v>
      </c>
      <c r="H29" s="21" t="s">
        <v>47</v>
      </c>
      <c r="I29" s="21" t="s">
        <v>48</v>
      </c>
      <c r="J29" s="22" t="s">
        <v>49</v>
      </c>
    </row>
    <row r="30" spans="1:11" ht="77.25" customHeight="1" x14ac:dyDescent="0.25">
      <c r="A30" s="23" t="s">
        <v>50</v>
      </c>
      <c r="B30" s="24" t="str">
        <f>+'[2]Evaluación 2023 (programa 11.)'!M31</f>
        <v>M3 de agua producido</v>
      </c>
      <c r="C30" s="25">
        <v>47000000</v>
      </c>
      <c r="D30" s="25">
        <v>119075912.28</v>
      </c>
      <c r="E30" s="25">
        <v>11750000</v>
      </c>
      <c r="F30" s="25">
        <v>27478852.620000001</v>
      </c>
      <c r="G30" s="25">
        <v>10187426</v>
      </c>
      <c r="H30" s="26">
        <v>10061912.279999999</v>
      </c>
      <c r="I30" s="27">
        <f>IF(G30&gt;0,G30/C30,0)</f>
        <v>0.21675374468085107</v>
      </c>
      <c r="J30" s="28">
        <f t="shared" ref="J30" si="0">IF(H30&gt;0,H30/D30,0)</f>
        <v>8.4499980620261844E-2</v>
      </c>
    </row>
    <row r="31" spans="1:11" ht="15.75" x14ac:dyDescent="0.25">
      <c r="A31" s="70" t="s">
        <v>51</v>
      </c>
      <c r="B31" s="71"/>
      <c r="C31" s="71"/>
      <c r="D31" s="71"/>
      <c r="E31" s="71"/>
      <c r="F31" s="71"/>
      <c r="G31" s="71"/>
      <c r="H31" s="71"/>
      <c r="I31" s="71"/>
      <c r="J31" s="72"/>
    </row>
    <row r="32" spans="1:11" ht="15.75" x14ac:dyDescent="0.25">
      <c r="A32" s="73" t="s">
        <v>52</v>
      </c>
      <c r="B32" s="74"/>
      <c r="C32" s="74"/>
      <c r="D32" s="74"/>
      <c r="E32" s="74"/>
      <c r="F32" s="74"/>
      <c r="G32" s="74"/>
      <c r="H32" s="74"/>
      <c r="I32" s="74"/>
      <c r="J32" s="75"/>
      <c r="K32" s="2"/>
    </row>
    <row r="33" spans="1:11" ht="15" customHeight="1" x14ac:dyDescent="0.25">
      <c r="A33" s="29" t="s">
        <v>53</v>
      </c>
      <c r="B33" s="79" t="s">
        <v>54</v>
      </c>
      <c r="C33" s="79"/>
      <c r="D33" s="79"/>
      <c r="E33" s="79"/>
      <c r="F33" s="79"/>
      <c r="G33" s="79"/>
      <c r="H33" s="79"/>
      <c r="I33" s="79"/>
      <c r="J33" s="80"/>
    </row>
    <row r="34" spans="1:11" ht="30" customHeight="1" x14ac:dyDescent="0.25">
      <c r="A34" s="29" t="s">
        <v>55</v>
      </c>
      <c r="B34" s="79" t="s">
        <v>56</v>
      </c>
      <c r="C34" s="79"/>
      <c r="D34" s="79"/>
      <c r="E34" s="79"/>
      <c r="F34" s="79"/>
      <c r="G34" s="79"/>
      <c r="H34" s="79"/>
      <c r="I34" s="79"/>
      <c r="J34" s="80"/>
    </row>
    <row r="35" spans="1:11" ht="54.75" customHeight="1" x14ac:dyDescent="0.25">
      <c r="A35" s="29" t="s">
        <v>57</v>
      </c>
      <c r="B35" s="79" t="s">
        <v>88</v>
      </c>
      <c r="C35" s="79"/>
      <c r="D35" s="79"/>
      <c r="E35" s="79"/>
      <c r="F35" s="79"/>
      <c r="G35" s="79"/>
      <c r="H35" s="79"/>
      <c r="I35" s="79"/>
      <c r="J35" s="80"/>
    </row>
    <row r="36" spans="1:11" ht="30" x14ac:dyDescent="0.25">
      <c r="A36" s="29" t="s">
        <v>58</v>
      </c>
      <c r="B36" s="79" t="s">
        <v>90</v>
      </c>
      <c r="C36" s="79"/>
      <c r="D36" s="79"/>
      <c r="E36" s="79"/>
      <c r="F36" s="79"/>
      <c r="G36" s="79"/>
      <c r="H36" s="79"/>
      <c r="I36" s="79"/>
      <c r="J36" s="80"/>
    </row>
    <row r="37" spans="1:11" ht="15.75" x14ac:dyDescent="0.25">
      <c r="A37" s="70" t="s">
        <v>59</v>
      </c>
      <c r="B37" s="71"/>
      <c r="C37" s="71"/>
      <c r="D37" s="71"/>
      <c r="E37" s="71"/>
      <c r="F37" s="71"/>
      <c r="G37" s="71"/>
      <c r="H37" s="71"/>
      <c r="I37" s="71"/>
      <c r="J37" s="72"/>
    </row>
    <row r="38" spans="1:11" ht="15.75" x14ac:dyDescent="0.25">
      <c r="A38" s="96" t="s">
        <v>60</v>
      </c>
      <c r="B38" s="97"/>
      <c r="C38" s="97"/>
      <c r="D38" s="97"/>
      <c r="E38" s="97"/>
      <c r="F38" s="97"/>
      <c r="G38" s="97"/>
      <c r="H38" s="97"/>
      <c r="I38" s="97"/>
      <c r="J38" s="98"/>
      <c r="K38" s="2"/>
    </row>
    <row r="39" spans="1:11" ht="27.75" customHeight="1" x14ac:dyDescent="0.25">
      <c r="A39" s="99" t="s">
        <v>61</v>
      </c>
      <c r="B39" s="100"/>
      <c r="C39" s="100"/>
      <c r="D39" s="100"/>
      <c r="E39" s="100"/>
      <c r="F39" s="100"/>
      <c r="G39" s="100"/>
      <c r="H39" s="100"/>
      <c r="I39" s="100"/>
      <c r="J39" s="101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2" t="s">
        <v>62</v>
      </c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1" ht="15.75" thickBot="1" x14ac:dyDescent="0.3">
      <c r="A42" s="31" t="s">
        <v>63</v>
      </c>
      <c r="B42" s="32">
        <v>447209117</v>
      </c>
      <c r="G42" s="103"/>
      <c r="H42" s="103"/>
      <c r="I42" s="103"/>
    </row>
    <row r="43" spans="1:11" x14ac:dyDescent="0.25">
      <c r="A43" s="31" t="s">
        <v>64</v>
      </c>
      <c r="B43" s="32">
        <v>632354622.23000002</v>
      </c>
      <c r="D43" s="34"/>
      <c r="G43" s="104" t="s">
        <v>65</v>
      </c>
      <c r="H43" s="104"/>
      <c r="I43" s="104"/>
    </row>
    <row r="44" spans="1:11" x14ac:dyDescent="0.25">
      <c r="A44" s="31" t="s">
        <v>66</v>
      </c>
      <c r="B44" s="32">
        <v>70777827.909999996</v>
      </c>
    </row>
    <row r="47" spans="1:11" x14ac:dyDescent="0.25">
      <c r="E47"/>
    </row>
  </sheetData>
  <mergeCells count="50">
    <mergeCell ref="A38:J38"/>
    <mergeCell ref="A39:J39"/>
    <mergeCell ref="A41:J41"/>
    <mergeCell ref="G42:I42"/>
    <mergeCell ref="G43:I43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9:H30"/>
    <dataValidation allowBlank="1" showInputMessage="1" showErrorMessage="1" prompt="Meta alcanzada en el trimestre" sqref="G29:G30"/>
    <dataValidation allowBlank="1" showInputMessage="1" showErrorMessage="1" prompt="Monto presupuestado para el producto" sqref="D29:D30 F29:F30"/>
    <dataValidation allowBlank="1" showInputMessage="1" showErrorMessage="1" prompt="Meta anual del indicador" sqref="C29:C30 D30 E29"/>
    <dataValidation allowBlank="1" showInputMessage="1" showErrorMessage="1" prompt="Nombre del indicador" sqref="B29:B30"/>
    <dataValidation allowBlank="1" showInputMessage="1" showErrorMessage="1" prompt="Nombre de cada producto" sqref="A29:A30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45208333333333334" right="0.25" top="0.51041666666666663" bottom="0.75" header="0.3" footer="0.3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view="pageBreakPreview" zoomScale="85" zoomScaleNormal="100" zoomScaleSheetLayoutView="85" workbookViewId="0">
      <selection activeCell="B36" sqref="B36:J36"/>
    </sheetView>
  </sheetViews>
  <sheetFormatPr baseColWidth="10" defaultRowHeight="15" x14ac:dyDescent="0.25"/>
  <cols>
    <col min="1" max="1" width="23" style="11" customWidth="1"/>
    <col min="2" max="2" width="16.85546875" style="11" customWidth="1"/>
    <col min="3" max="9" width="12.7109375" style="11" customWidth="1"/>
    <col min="10" max="10" width="14.140625" style="11" customWidth="1"/>
    <col min="11" max="11" width="11.42578125" style="11"/>
  </cols>
  <sheetData>
    <row r="1" spans="1:11" ht="21.75" thickBot="1" x14ac:dyDescent="0.3">
      <c r="A1" s="1"/>
      <c r="B1" s="57" t="s">
        <v>79</v>
      </c>
      <c r="C1" s="58"/>
      <c r="D1" s="58"/>
      <c r="E1" s="58"/>
      <c r="F1" s="58"/>
      <c r="G1" s="58"/>
      <c r="H1" s="58"/>
      <c r="I1" s="58"/>
      <c r="J1" s="59"/>
      <c r="K1" s="2"/>
    </row>
    <row r="2" spans="1:11" ht="32.25" customHeight="1" thickBot="1" x14ac:dyDescent="0.3">
      <c r="A2" s="3"/>
      <c r="B2" s="60" t="s">
        <v>0</v>
      </c>
      <c r="C2" s="61"/>
      <c r="D2" s="60" t="s">
        <v>1</v>
      </c>
      <c r="E2" s="61"/>
      <c r="F2" s="61"/>
      <c r="G2" s="61"/>
      <c r="H2" s="62"/>
      <c r="I2" s="4" t="s">
        <v>2</v>
      </c>
      <c r="J2" s="5" t="s">
        <v>3</v>
      </c>
      <c r="K2" s="2"/>
    </row>
    <row r="3" spans="1:11" ht="21.75" thickBot="1" x14ac:dyDescent="0.3">
      <c r="A3" s="6"/>
      <c r="B3" s="63"/>
      <c r="C3" s="64"/>
      <c r="D3" s="63" t="s">
        <v>76</v>
      </c>
      <c r="E3" s="64"/>
      <c r="F3" s="64"/>
      <c r="G3" s="64"/>
      <c r="H3" s="65"/>
      <c r="I3" s="7">
        <v>45394</v>
      </c>
      <c r="J3" s="8">
        <v>1</v>
      </c>
      <c r="K3" s="2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2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2"/>
    </row>
    <row r="6" spans="1:11" ht="15.75" x14ac:dyDescent="0.25">
      <c r="A6" s="70" t="s">
        <v>4</v>
      </c>
      <c r="B6" s="71"/>
      <c r="C6" s="71"/>
      <c r="D6" s="71"/>
      <c r="E6" s="71"/>
      <c r="F6" s="71"/>
      <c r="G6" s="71"/>
      <c r="H6" s="71"/>
      <c r="I6" s="71"/>
      <c r="J6" s="72"/>
      <c r="K6" s="2"/>
    </row>
    <row r="7" spans="1:11" ht="15.75" x14ac:dyDescent="0.25">
      <c r="A7" s="73" t="s">
        <v>5</v>
      </c>
      <c r="B7" s="74"/>
      <c r="C7" s="74"/>
      <c r="D7" s="74"/>
      <c r="E7" s="74"/>
      <c r="F7" s="74"/>
      <c r="G7" s="74"/>
      <c r="H7" s="74"/>
      <c r="I7" s="74"/>
      <c r="J7" s="75"/>
      <c r="K7" s="2"/>
    </row>
    <row r="8" spans="1:11" x14ac:dyDescent="0.25">
      <c r="A8" s="9" t="s">
        <v>6</v>
      </c>
      <c r="B8" s="76" t="s">
        <v>7</v>
      </c>
      <c r="C8" s="77"/>
      <c r="D8" s="77"/>
      <c r="E8" s="77"/>
      <c r="F8" s="77"/>
      <c r="G8" s="77"/>
      <c r="H8" s="77"/>
      <c r="I8" s="77"/>
      <c r="J8" s="78"/>
      <c r="K8" s="2"/>
    </row>
    <row r="9" spans="1:11" ht="15" customHeight="1" x14ac:dyDescent="0.25">
      <c r="A9" s="10" t="s">
        <v>8</v>
      </c>
      <c r="B9" s="76" t="s">
        <v>67</v>
      </c>
      <c r="C9" s="77"/>
      <c r="D9" s="77"/>
      <c r="E9" s="77"/>
      <c r="F9" s="77"/>
      <c r="G9" s="77"/>
      <c r="H9" s="77"/>
      <c r="I9" s="77"/>
      <c r="J9" s="78"/>
      <c r="K9" s="2"/>
    </row>
    <row r="10" spans="1:11" x14ac:dyDescent="0.25">
      <c r="A10" s="10" t="s">
        <v>10</v>
      </c>
      <c r="B10" s="76" t="s">
        <v>11</v>
      </c>
      <c r="C10" s="77"/>
      <c r="D10" s="77"/>
      <c r="E10" s="77"/>
      <c r="F10" s="77"/>
      <c r="G10" s="77"/>
      <c r="H10" s="77"/>
      <c r="I10" s="77"/>
      <c r="J10" s="78"/>
      <c r="K10" s="2"/>
    </row>
    <row r="11" spans="1:11" ht="48.75" customHeight="1" x14ac:dyDescent="0.25">
      <c r="A11" s="9" t="s">
        <v>12</v>
      </c>
      <c r="B11" s="79" t="s">
        <v>13</v>
      </c>
      <c r="C11" s="79"/>
      <c r="D11" s="79"/>
      <c r="E11" s="79"/>
      <c r="F11" s="79"/>
      <c r="G11" s="79"/>
      <c r="H11" s="79"/>
      <c r="I11" s="79"/>
      <c r="J11" s="80"/>
    </row>
    <row r="12" spans="1:11" ht="48" customHeight="1" x14ac:dyDescent="0.25">
      <c r="A12" s="9" t="s">
        <v>14</v>
      </c>
      <c r="B12" s="79" t="s">
        <v>15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70" t="s">
        <v>16</v>
      </c>
      <c r="B13" s="71"/>
      <c r="C13" s="71"/>
      <c r="D13" s="71"/>
      <c r="E13" s="71"/>
      <c r="F13" s="71"/>
      <c r="G13" s="71"/>
      <c r="H13" s="71"/>
      <c r="I13" s="71"/>
      <c r="J13" s="72"/>
    </row>
    <row r="14" spans="1:11" ht="27.75" customHeight="1" x14ac:dyDescent="0.25">
      <c r="A14" s="9" t="s">
        <v>17</v>
      </c>
      <c r="B14" s="12">
        <v>2</v>
      </c>
      <c r="C14" s="66" t="str">
        <f>IFERROR(VLOOKUP(B14,'[1]Validacion datos'!A2:B5,2,FALSE),"")</f>
        <v>DESARROLLO SOCIAL</v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9" t="s">
        <v>18</v>
      </c>
      <c r="B15" s="13">
        <v>2.5</v>
      </c>
      <c r="C15" s="66" t="str">
        <f>IFERROR(VLOOKUP(B15,'[1]Validacion datos'!A8:B26,2,FALSE),"")</f>
        <v>Vivienda digna en entornos saludables</v>
      </c>
      <c r="D15" s="66"/>
      <c r="E15" s="66"/>
      <c r="F15" s="66"/>
      <c r="G15" s="66"/>
      <c r="H15" s="66"/>
      <c r="I15" s="66"/>
      <c r="J15" s="66"/>
    </row>
    <row r="16" spans="1:11" ht="29.25" customHeight="1" x14ac:dyDescent="0.25">
      <c r="A16" s="9" t="s">
        <v>19</v>
      </c>
      <c r="B16" s="14" t="s">
        <v>20</v>
      </c>
      <c r="C16" s="66" t="str">
        <f>IFERROR(VLOOKUP(B16,'[1]Validacion datos'!D8:E64,2,FALSE),"")</f>
        <v>Garantizar el acceso universal a servicios de agua potable y saneamiento, provistos con calidad y eficiencia</v>
      </c>
      <c r="D16" s="66"/>
      <c r="E16" s="66"/>
      <c r="F16" s="66"/>
      <c r="G16" s="66"/>
      <c r="H16" s="66"/>
      <c r="I16" s="66"/>
      <c r="J16" s="66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70" t="s">
        <v>21</v>
      </c>
      <c r="B18" s="71"/>
      <c r="C18" s="71"/>
      <c r="D18" s="71"/>
      <c r="E18" s="71"/>
      <c r="F18" s="71"/>
      <c r="G18" s="71"/>
      <c r="H18" s="71"/>
      <c r="I18" s="71"/>
      <c r="J18" s="72"/>
    </row>
    <row r="19" spans="1:11" ht="29.25" customHeight="1" x14ac:dyDescent="0.25">
      <c r="A19" s="9" t="s">
        <v>22</v>
      </c>
      <c r="B19" s="79" t="s">
        <v>23</v>
      </c>
      <c r="C19" s="79"/>
      <c r="D19" s="79"/>
      <c r="E19" s="79"/>
      <c r="F19" s="79"/>
      <c r="G19" s="79"/>
      <c r="H19" s="79"/>
      <c r="I19" s="79"/>
      <c r="J19" s="80"/>
    </row>
    <row r="20" spans="1:11" ht="33" customHeight="1" x14ac:dyDescent="0.25">
      <c r="A20" s="18" t="s">
        <v>24</v>
      </c>
      <c r="B20" s="79" t="s">
        <v>25</v>
      </c>
      <c r="C20" s="79"/>
      <c r="D20" s="79"/>
      <c r="E20" s="79"/>
      <c r="F20" s="79"/>
      <c r="G20" s="79"/>
      <c r="H20" s="79"/>
      <c r="I20" s="79"/>
      <c r="J20" s="80"/>
    </row>
    <row r="21" spans="1:11" ht="34.5" customHeight="1" x14ac:dyDescent="0.25">
      <c r="A21" s="18" t="s">
        <v>26</v>
      </c>
      <c r="B21" s="79" t="s">
        <v>27</v>
      </c>
      <c r="C21" s="79"/>
      <c r="D21" s="79"/>
      <c r="E21" s="79"/>
      <c r="F21" s="79"/>
      <c r="G21" s="79"/>
      <c r="H21" s="79"/>
      <c r="I21" s="79"/>
      <c r="J21" s="80"/>
    </row>
    <row r="22" spans="1:11" ht="35.25" customHeight="1" x14ac:dyDescent="0.25">
      <c r="A22" s="18" t="s">
        <v>28</v>
      </c>
      <c r="B22" s="79" t="s">
        <v>29</v>
      </c>
      <c r="C22" s="79"/>
      <c r="D22" s="79"/>
      <c r="E22" s="79"/>
      <c r="F22" s="79"/>
      <c r="G22" s="79"/>
      <c r="H22" s="79"/>
      <c r="I22" s="79"/>
      <c r="J22" s="80"/>
      <c r="K22" s="2"/>
    </row>
    <row r="23" spans="1:11" ht="15.75" x14ac:dyDescent="0.25">
      <c r="A23" s="70" t="s">
        <v>30</v>
      </c>
      <c r="B23" s="71"/>
      <c r="C23" s="71"/>
      <c r="D23" s="71"/>
      <c r="E23" s="71"/>
      <c r="F23" s="71"/>
      <c r="G23" s="71"/>
      <c r="H23" s="71"/>
      <c r="I23" s="71"/>
      <c r="J23" s="72"/>
    </row>
    <row r="24" spans="1:11" ht="15.75" x14ac:dyDescent="0.25">
      <c r="A24" s="73" t="s">
        <v>31</v>
      </c>
      <c r="B24" s="74"/>
      <c r="C24" s="74"/>
      <c r="D24" s="74"/>
      <c r="E24" s="74"/>
      <c r="F24" s="74"/>
      <c r="G24" s="74"/>
      <c r="H24" s="74"/>
      <c r="I24" s="74"/>
      <c r="J24" s="75"/>
      <c r="K24" s="2"/>
    </row>
    <row r="25" spans="1:11" ht="15" customHeight="1" x14ac:dyDescent="0.25">
      <c r="A25" s="88" t="s">
        <v>32</v>
      </c>
      <c r="B25" s="89"/>
      <c r="C25" s="90" t="s">
        <v>33</v>
      </c>
      <c r="D25" s="91"/>
      <c r="E25" s="91"/>
      <c r="F25" s="91" t="s">
        <v>34</v>
      </c>
      <c r="G25" s="91"/>
      <c r="H25" s="89"/>
      <c r="I25" s="90" t="s">
        <v>35</v>
      </c>
      <c r="J25" s="92"/>
    </row>
    <row r="26" spans="1:11" x14ac:dyDescent="0.25">
      <c r="A26" s="105">
        <v>4602508</v>
      </c>
      <c r="B26" s="106"/>
      <c r="C26" s="83">
        <v>4602508</v>
      </c>
      <c r="D26" s="84"/>
      <c r="E26" s="85"/>
      <c r="F26" s="83">
        <v>889656.9</v>
      </c>
      <c r="G26" s="84"/>
      <c r="H26" s="85"/>
      <c r="I26" s="86">
        <f>+IF(F26&gt;0,F26/C26,0)</f>
        <v>0.19329828432671925</v>
      </c>
      <c r="J26" s="87"/>
    </row>
    <row r="27" spans="1:11" ht="15.75" x14ac:dyDescent="0.25">
      <c r="A27" s="73" t="s">
        <v>87</v>
      </c>
      <c r="B27" s="74"/>
      <c r="C27" s="74"/>
      <c r="D27" s="74"/>
      <c r="E27" s="74"/>
      <c r="F27" s="74"/>
      <c r="G27" s="74"/>
      <c r="H27" s="74"/>
      <c r="I27" s="74"/>
      <c r="J27" s="75"/>
      <c r="K27" s="2"/>
    </row>
    <row r="28" spans="1:11" x14ac:dyDescent="0.25">
      <c r="A28" s="19"/>
      <c r="B28"/>
      <c r="C28" s="93" t="s">
        <v>36</v>
      </c>
      <c r="D28" s="94"/>
      <c r="E28" s="93" t="s">
        <v>37</v>
      </c>
      <c r="F28" s="94"/>
      <c r="G28" s="93" t="s">
        <v>38</v>
      </c>
      <c r="H28" s="93"/>
      <c r="I28" s="93" t="s">
        <v>39</v>
      </c>
      <c r="J28" s="95"/>
    </row>
    <row r="29" spans="1:11" ht="38.25" x14ac:dyDescent="0.25">
      <c r="A29" s="47" t="s">
        <v>40</v>
      </c>
      <c r="B29" s="48" t="s">
        <v>41</v>
      </c>
      <c r="C29" s="48" t="s">
        <v>42</v>
      </c>
      <c r="D29" s="48" t="s">
        <v>43</v>
      </c>
      <c r="E29" s="48" t="s">
        <v>44</v>
      </c>
      <c r="F29" s="48" t="s">
        <v>45</v>
      </c>
      <c r="G29" s="48" t="s">
        <v>46</v>
      </c>
      <c r="H29" s="48" t="s">
        <v>47</v>
      </c>
      <c r="I29" s="21" t="s">
        <v>48</v>
      </c>
      <c r="J29" s="22" t="s">
        <v>49</v>
      </c>
    </row>
    <row r="30" spans="1:11" ht="77.25" customHeight="1" x14ac:dyDescent="0.25">
      <c r="A30" s="51" t="s">
        <v>77</v>
      </c>
      <c r="B30" s="52" t="s">
        <v>78</v>
      </c>
      <c r="C30" s="49">
        <v>2000000</v>
      </c>
      <c r="D30" s="49">
        <v>4602508</v>
      </c>
      <c r="E30" s="49">
        <v>500000</v>
      </c>
      <c r="F30" s="49">
        <v>1602117.23</v>
      </c>
      <c r="G30" s="49">
        <v>475088</v>
      </c>
      <c r="H30" s="49">
        <v>889656.9</v>
      </c>
      <c r="I30" s="46">
        <f>IF(G30&gt;0,G30/C30,0)</f>
        <v>0.23754400000000001</v>
      </c>
      <c r="J30" s="28">
        <f t="shared" ref="J30" si="0">IF(H30&gt;0,H30/D30,0)</f>
        <v>0.19329828432671925</v>
      </c>
    </row>
    <row r="31" spans="1:11" ht="64.5" customHeight="1" x14ac:dyDescent="0.25">
      <c r="A31" s="51" t="s">
        <v>68</v>
      </c>
      <c r="B31" s="52" t="s">
        <v>69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50">
        <f>IF(G31&gt;0,G31/C31,0)</f>
        <v>0</v>
      </c>
      <c r="J31" s="33">
        <f>IF(H31&gt;0,H31/D31,0)</f>
        <v>0</v>
      </c>
    </row>
    <row r="32" spans="1:11" ht="15.75" x14ac:dyDescent="0.25">
      <c r="A32" s="70" t="s">
        <v>51</v>
      </c>
      <c r="B32" s="71"/>
      <c r="C32" s="71"/>
      <c r="D32" s="71"/>
      <c r="E32" s="71"/>
      <c r="F32" s="71"/>
      <c r="G32" s="71"/>
      <c r="H32" s="71"/>
      <c r="I32" s="71"/>
      <c r="J32" s="72"/>
    </row>
    <row r="33" spans="1:11" ht="15.75" x14ac:dyDescent="0.25">
      <c r="A33" s="73" t="s">
        <v>52</v>
      </c>
      <c r="B33" s="74"/>
      <c r="C33" s="74"/>
      <c r="D33" s="74"/>
      <c r="E33" s="74"/>
      <c r="F33" s="74"/>
      <c r="G33" s="74"/>
      <c r="H33" s="74"/>
      <c r="I33" s="74"/>
      <c r="J33" s="75"/>
      <c r="K33" s="2"/>
    </row>
    <row r="34" spans="1:11" ht="27" customHeight="1" x14ac:dyDescent="0.25">
      <c r="A34" s="29" t="s">
        <v>53</v>
      </c>
      <c r="B34" s="79" t="s">
        <v>70</v>
      </c>
      <c r="C34" s="79"/>
      <c r="D34" s="79"/>
      <c r="E34" s="79"/>
      <c r="F34" s="79"/>
      <c r="G34" s="79"/>
      <c r="H34" s="79"/>
      <c r="I34" s="79"/>
      <c r="J34" s="80"/>
    </row>
    <row r="35" spans="1:11" ht="36.75" customHeight="1" x14ac:dyDescent="0.25">
      <c r="A35" s="29" t="s">
        <v>55</v>
      </c>
      <c r="B35" s="79" t="s">
        <v>81</v>
      </c>
      <c r="C35" s="79"/>
      <c r="D35" s="79"/>
      <c r="E35" s="79"/>
      <c r="F35" s="79"/>
      <c r="G35" s="79"/>
      <c r="H35" s="79"/>
      <c r="I35" s="79"/>
      <c r="J35" s="80"/>
    </row>
    <row r="36" spans="1:11" ht="85.5" customHeight="1" x14ac:dyDescent="0.25">
      <c r="A36" s="29" t="s">
        <v>57</v>
      </c>
      <c r="B36" s="79" t="s">
        <v>82</v>
      </c>
      <c r="C36" s="79"/>
      <c r="D36" s="79"/>
      <c r="E36" s="79"/>
      <c r="F36" s="79"/>
      <c r="G36" s="79"/>
      <c r="H36" s="79"/>
      <c r="I36" s="79"/>
      <c r="J36" s="80"/>
    </row>
    <row r="37" spans="1:11" ht="30" x14ac:dyDescent="0.25">
      <c r="A37" s="29" t="s">
        <v>58</v>
      </c>
      <c r="B37" s="79" t="s">
        <v>71</v>
      </c>
      <c r="C37" s="79"/>
      <c r="D37" s="79"/>
      <c r="E37" s="79"/>
      <c r="F37" s="79"/>
      <c r="G37" s="79"/>
      <c r="H37" s="79"/>
      <c r="I37" s="79"/>
      <c r="J37" s="80"/>
    </row>
    <row r="38" spans="1:11" ht="15.75" x14ac:dyDescent="0.25">
      <c r="A38" s="70" t="s">
        <v>59</v>
      </c>
      <c r="B38" s="71"/>
      <c r="C38" s="71"/>
      <c r="D38" s="71"/>
      <c r="E38" s="71"/>
      <c r="F38" s="71"/>
      <c r="G38" s="71"/>
      <c r="H38" s="71"/>
      <c r="I38" s="71"/>
      <c r="J38" s="72"/>
    </row>
    <row r="39" spans="1:11" ht="15.75" x14ac:dyDescent="0.25">
      <c r="A39" s="96" t="s">
        <v>60</v>
      </c>
      <c r="B39" s="97"/>
      <c r="C39" s="97"/>
      <c r="D39" s="97"/>
      <c r="E39" s="97"/>
      <c r="F39" s="97"/>
      <c r="G39" s="97"/>
      <c r="H39" s="97"/>
      <c r="I39" s="97"/>
      <c r="J39" s="98"/>
      <c r="K39" s="2"/>
    </row>
    <row r="40" spans="1:11" ht="27.75" customHeight="1" x14ac:dyDescent="0.25">
      <c r="A40" s="99" t="s">
        <v>61</v>
      </c>
      <c r="B40" s="100"/>
      <c r="C40" s="100"/>
      <c r="D40" s="100"/>
      <c r="E40" s="100"/>
      <c r="F40" s="100"/>
      <c r="G40" s="100"/>
      <c r="H40" s="100"/>
      <c r="I40" s="100"/>
      <c r="J40" s="101"/>
    </row>
    <row r="41" spans="1:11" ht="18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1" ht="30.75" customHeight="1" x14ac:dyDescent="0.25">
      <c r="A42" s="102" t="s">
        <v>62</v>
      </c>
      <c r="B42" s="102"/>
      <c r="C42" s="102"/>
      <c r="D42" s="102"/>
      <c r="E42" s="102"/>
      <c r="F42" s="102"/>
      <c r="G42" s="102"/>
      <c r="H42" s="102"/>
      <c r="I42" s="102"/>
      <c r="J42" s="102"/>
    </row>
    <row r="43" spans="1:11" ht="15.75" thickBot="1" x14ac:dyDescent="0.3">
      <c r="A43" s="31" t="s">
        <v>63</v>
      </c>
      <c r="B43" s="32">
        <v>447209117</v>
      </c>
      <c r="G43" s="103"/>
      <c r="H43" s="103"/>
      <c r="I43" s="103"/>
    </row>
    <row r="44" spans="1:11" x14ac:dyDescent="0.25">
      <c r="A44" s="31" t="s">
        <v>64</v>
      </c>
      <c r="B44" s="32">
        <v>632354622.23000002</v>
      </c>
      <c r="G44" s="107" t="s">
        <v>65</v>
      </c>
      <c r="H44" s="107"/>
      <c r="I44" s="107"/>
    </row>
    <row r="45" spans="1:11" x14ac:dyDescent="0.25">
      <c r="A45" s="31" t="s">
        <v>66</v>
      </c>
      <c r="B45" s="32">
        <v>70777827.909999996</v>
      </c>
    </row>
  </sheetData>
  <mergeCells count="50">
    <mergeCell ref="A39:J39"/>
    <mergeCell ref="A40:J40"/>
    <mergeCell ref="A42:J42"/>
    <mergeCell ref="G43:I43"/>
    <mergeCell ref="G44:I44"/>
    <mergeCell ref="A38:J38"/>
    <mergeCell ref="A27:J27"/>
    <mergeCell ref="C28:D28"/>
    <mergeCell ref="E28:F28"/>
    <mergeCell ref="G28:H28"/>
    <mergeCell ref="I28:J28"/>
    <mergeCell ref="A32:J32"/>
    <mergeCell ref="A33:J33"/>
    <mergeCell ref="B34:J34"/>
    <mergeCell ref="B35:J35"/>
    <mergeCell ref="B36:J36"/>
    <mergeCell ref="B37:J37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9:H31"/>
    <dataValidation allowBlank="1" showInputMessage="1" showErrorMessage="1" prompt="Meta alcanzada en el trimestre" sqref="G29:G31"/>
    <dataValidation allowBlank="1" showInputMessage="1" showErrorMessage="1" prompt="Monto presupuestado para el producto" sqref="D29:D31 F29:F31"/>
    <dataValidation allowBlank="1" showInputMessage="1" showErrorMessage="1" prompt="Meta anual del indicador" sqref="C29:C31 D30 E29"/>
    <dataValidation allowBlank="1" showInputMessage="1" showErrorMessage="1" prompt="Nombre del indicador" sqref="B29:B31"/>
    <dataValidation allowBlank="1" showInputMessage="1" showErrorMessage="1" prompt="Nombre de cada producto" sqref="A29:A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45208333333333334" right="0.25" top="0.51041666666666663" bottom="0.75" header="0.3" footer="0.3"/>
  <pageSetup scale="6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view="pageBreakPreview" topLeftCell="A31" zoomScale="130" zoomScaleNormal="100" zoomScaleSheetLayoutView="130" workbookViewId="0">
      <selection activeCell="B36" sqref="B36:J36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thickBot="1" x14ac:dyDescent="0.3">
      <c r="A1" s="1"/>
      <c r="B1" s="57" t="s">
        <v>86</v>
      </c>
      <c r="C1" s="58"/>
      <c r="D1" s="58"/>
      <c r="E1" s="58"/>
      <c r="F1" s="58"/>
      <c r="G1" s="58"/>
      <c r="H1" s="58"/>
      <c r="I1" s="58"/>
      <c r="J1" s="59"/>
      <c r="K1" s="2"/>
    </row>
    <row r="2" spans="1:11" ht="21.75" thickBot="1" x14ac:dyDescent="0.3">
      <c r="A2" s="3"/>
      <c r="B2" s="60" t="s">
        <v>0</v>
      </c>
      <c r="C2" s="61"/>
      <c r="D2" s="60" t="s">
        <v>1</v>
      </c>
      <c r="E2" s="61"/>
      <c r="F2" s="61"/>
      <c r="G2" s="61"/>
      <c r="H2" s="62"/>
      <c r="I2" s="4" t="s">
        <v>2</v>
      </c>
      <c r="J2" s="5" t="s">
        <v>3</v>
      </c>
      <c r="K2" s="2"/>
    </row>
    <row r="3" spans="1:11" ht="21.75" thickBot="1" x14ac:dyDescent="0.3">
      <c r="A3" s="6"/>
      <c r="B3" s="63"/>
      <c r="C3" s="64"/>
      <c r="D3" s="63" t="s">
        <v>76</v>
      </c>
      <c r="E3" s="64"/>
      <c r="F3" s="64"/>
      <c r="G3" s="64"/>
      <c r="H3" s="65"/>
      <c r="I3" s="7">
        <v>45394</v>
      </c>
      <c r="J3" s="8">
        <v>1</v>
      </c>
      <c r="K3" s="2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2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2"/>
    </row>
    <row r="6" spans="1:11" ht="15.75" x14ac:dyDescent="0.25">
      <c r="A6" s="70" t="s">
        <v>4</v>
      </c>
      <c r="B6" s="71"/>
      <c r="C6" s="71"/>
      <c r="D6" s="71"/>
      <c r="E6" s="71"/>
      <c r="F6" s="71"/>
      <c r="G6" s="71"/>
      <c r="H6" s="71"/>
      <c r="I6" s="71"/>
      <c r="J6" s="72"/>
      <c r="K6" s="2"/>
    </row>
    <row r="7" spans="1:11" ht="15.75" x14ac:dyDescent="0.25">
      <c r="A7" s="73" t="s">
        <v>5</v>
      </c>
      <c r="B7" s="74"/>
      <c r="C7" s="74"/>
      <c r="D7" s="74"/>
      <c r="E7" s="74"/>
      <c r="F7" s="74"/>
      <c r="G7" s="74"/>
      <c r="H7" s="74"/>
      <c r="I7" s="74"/>
      <c r="J7" s="75"/>
      <c r="K7" s="2"/>
    </row>
    <row r="8" spans="1:11" x14ac:dyDescent="0.25">
      <c r="A8" s="9" t="s">
        <v>6</v>
      </c>
      <c r="B8" s="76" t="s">
        <v>7</v>
      </c>
      <c r="C8" s="77"/>
      <c r="D8" s="77"/>
      <c r="E8" s="77"/>
      <c r="F8" s="77"/>
      <c r="G8" s="77"/>
      <c r="H8" s="77"/>
      <c r="I8" s="77"/>
      <c r="J8" s="78"/>
      <c r="K8" s="2"/>
    </row>
    <row r="9" spans="1:11" ht="15" customHeight="1" x14ac:dyDescent="0.25">
      <c r="A9" s="10" t="s">
        <v>8</v>
      </c>
      <c r="B9" s="76" t="s">
        <v>67</v>
      </c>
      <c r="C9" s="77"/>
      <c r="D9" s="77"/>
      <c r="E9" s="77"/>
      <c r="F9" s="77"/>
      <c r="G9" s="77"/>
      <c r="H9" s="77"/>
      <c r="I9" s="77"/>
      <c r="J9" s="78"/>
      <c r="K9" s="2"/>
    </row>
    <row r="10" spans="1:11" x14ac:dyDescent="0.25">
      <c r="A10" s="10" t="s">
        <v>10</v>
      </c>
      <c r="B10" s="76" t="s">
        <v>11</v>
      </c>
      <c r="C10" s="77"/>
      <c r="D10" s="77"/>
      <c r="E10" s="77"/>
      <c r="F10" s="77"/>
      <c r="G10" s="77"/>
      <c r="H10" s="77"/>
      <c r="I10" s="77"/>
      <c r="J10" s="78"/>
      <c r="K10" s="2"/>
    </row>
    <row r="11" spans="1:11" ht="48.75" customHeight="1" x14ac:dyDescent="0.25">
      <c r="A11" s="9" t="s">
        <v>12</v>
      </c>
      <c r="B11" s="79" t="s">
        <v>13</v>
      </c>
      <c r="C11" s="79"/>
      <c r="D11" s="79"/>
      <c r="E11" s="79"/>
      <c r="F11" s="79"/>
      <c r="G11" s="79"/>
      <c r="H11" s="79"/>
      <c r="I11" s="79"/>
      <c r="J11" s="80"/>
    </row>
    <row r="12" spans="1:11" ht="41.25" customHeight="1" x14ac:dyDescent="0.25">
      <c r="A12" s="9" t="s">
        <v>14</v>
      </c>
      <c r="B12" s="79" t="s">
        <v>15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70" t="s">
        <v>16</v>
      </c>
      <c r="B13" s="71"/>
      <c r="C13" s="71"/>
      <c r="D13" s="71"/>
      <c r="E13" s="71"/>
      <c r="F13" s="71"/>
      <c r="G13" s="71"/>
      <c r="H13" s="71"/>
      <c r="I13" s="71"/>
      <c r="J13" s="72"/>
    </row>
    <row r="14" spans="1:11" ht="27.75" customHeight="1" x14ac:dyDescent="0.25">
      <c r="A14" s="9" t="s">
        <v>17</v>
      </c>
      <c r="B14" s="12">
        <v>2</v>
      </c>
      <c r="C14" s="66" t="str">
        <f>IFERROR(VLOOKUP(B14,'[1]Validacion datos'!A2:B5,2,FALSE),"")</f>
        <v>DESARROLLO SOCIAL</v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9" t="s">
        <v>18</v>
      </c>
      <c r="B15" s="13">
        <v>2.5</v>
      </c>
      <c r="C15" s="66" t="str">
        <f>IFERROR(VLOOKUP(B15,'[1]Validacion datos'!A8:B26,2,FALSE),"")</f>
        <v>Vivienda digna en entornos saludables</v>
      </c>
      <c r="D15" s="66"/>
      <c r="E15" s="66"/>
      <c r="F15" s="66"/>
      <c r="G15" s="66"/>
      <c r="H15" s="66"/>
      <c r="I15" s="66"/>
      <c r="J15" s="66"/>
    </row>
    <row r="16" spans="1:11" ht="29.25" customHeight="1" x14ac:dyDescent="0.25">
      <c r="A16" s="9" t="s">
        <v>19</v>
      </c>
      <c r="B16" s="14" t="s">
        <v>20</v>
      </c>
      <c r="C16" s="66" t="str">
        <f>IFERROR(VLOOKUP(B16,'[1]Validacion datos'!D8:E64,2,FALSE),"")</f>
        <v>Garantizar el acceso universal a servicios de agua potable y saneamiento, provistos con calidad y eficiencia</v>
      </c>
      <c r="D16" s="66"/>
      <c r="E16" s="66"/>
      <c r="F16" s="66"/>
      <c r="G16" s="66"/>
      <c r="H16" s="66"/>
      <c r="I16" s="66"/>
      <c r="J16" s="66"/>
    </row>
    <row r="17" spans="1:12" ht="18.7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2" ht="15.75" x14ac:dyDescent="0.25">
      <c r="A18" s="70" t="s">
        <v>21</v>
      </c>
      <c r="B18" s="71"/>
      <c r="C18" s="71"/>
      <c r="D18" s="71"/>
      <c r="E18" s="71"/>
      <c r="F18" s="71"/>
      <c r="G18" s="71"/>
      <c r="H18" s="71"/>
      <c r="I18" s="71"/>
      <c r="J18" s="72"/>
    </row>
    <row r="19" spans="1:12" ht="29.25" customHeight="1" x14ac:dyDescent="0.25">
      <c r="A19" s="9" t="s">
        <v>22</v>
      </c>
      <c r="B19" s="79" t="s">
        <v>72</v>
      </c>
      <c r="C19" s="79"/>
      <c r="D19" s="79"/>
      <c r="E19" s="79"/>
      <c r="F19" s="79"/>
      <c r="G19" s="79"/>
      <c r="H19" s="79"/>
      <c r="I19" s="79"/>
      <c r="J19" s="80"/>
    </row>
    <row r="20" spans="1:12" ht="33" customHeight="1" x14ac:dyDescent="0.25">
      <c r="A20" s="18" t="s">
        <v>24</v>
      </c>
      <c r="B20" s="79" t="s">
        <v>73</v>
      </c>
      <c r="C20" s="79"/>
      <c r="D20" s="79"/>
      <c r="E20" s="79"/>
      <c r="F20" s="79"/>
      <c r="G20" s="79"/>
      <c r="H20" s="79"/>
      <c r="I20" s="79"/>
      <c r="J20" s="80"/>
    </row>
    <row r="21" spans="1:12" ht="34.5" customHeight="1" x14ac:dyDescent="0.25">
      <c r="A21" s="18" t="s">
        <v>26</v>
      </c>
      <c r="B21" s="79" t="s">
        <v>27</v>
      </c>
      <c r="C21" s="79"/>
      <c r="D21" s="79"/>
      <c r="E21" s="79"/>
      <c r="F21" s="79"/>
      <c r="G21" s="79"/>
      <c r="H21" s="79"/>
      <c r="I21" s="79"/>
      <c r="J21" s="80"/>
    </row>
    <row r="22" spans="1:12" ht="35.25" customHeight="1" x14ac:dyDescent="0.25">
      <c r="A22" s="18" t="s">
        <v>28</v>
      </c>
      <c r="B22" s="79" t="s">
        <v>85</v>
      </c>
      <c r="C22" s="79"/>
      <c r="D22" s="79"/>
      <c r="E22" s="79"/>
      <c r="F22" s="79"/>
      <c r="G22" s="79"/>
      <c r="H22" s="79"/>
      <c r="I22" s="79"/>
      <c r="J22" s="80"/>
      <c r="K22" s="2"/>
    </row>
    <row r="23" spans="1:12" ht="15.75" x14ac:dyDescent="0.25">
      <c r="A23" s="70" t="s">
        <v>30</v>
      </c>
      <c r="B23" s="71"/>
      <c r="C23" s="71"/>
      <c r="D23" s="71"/>
      <c r="E23" s="71"/>
      <c r="F23" s="71"/>
      <c r="G23" s="71"/>
      <c r="H23" s="71"/>
      <c r="I23" s="71"/>
      <c r="J23" s="72"/>
    </row>
    <row r="24" spans="1:12" ht="15.75" x14ac:dyDescent="0.25">
      <c r="A24" s="73" t="s">
        <v>31</v>
      </c>
      <c r="B24" s="74"/>
      <c r="C24" s="74"/>
      <c r="D24" s="74"/>
      <c r="E24" s="74"/>
      <c r="F24" s="74"/>
      <c r="G24" s="74"/>
      <c r="H24" s="74"/>
      <c r="I24" s="74"/>
      <c r="J24" s="75"/>
      <c r="K24" s="2"/>
    </row>
    <row r="25" spans="1:12" ht="15" customHeight="1" x14ac:dyDescent="0.25">
      <c r="A25" s="88" t="s">
        <v>32</v>
      </c>
      <c r="B25" s="89"/>
      <c r="C25" s="90" t="s">
        <v>33</v>
      </c>
      <c r="D25" s="91"/>
      <c r="E25" s="91"/>
      <c r="F25" s="91" t="s">
        <v>34</v>
      </c>
      <c r="G25" s="91"/>
      <c r="H25" s="89"/>
      <c r="I25" s="90" t="s">
        <v>35</v>
      </c>
      <c r="J25" s="92"/>
    </row>
    <row r="26" spans="1:12" x14ac:dyDescent="0.25">
      <c r="A26" s="105">
        <v>58926949</v>
      </c>
      <c r="B26" s="106"/>
      <c r="C26" s="83">
        <v>58926949</v>
      </c>
      <c r="D26" s="84"/>
      <c r="E26" s="85"/>
      <c r="F26" s="83">
        <v>12972836.17</v>
      </c>
      <c r="G26" s="84"/>
      <c r="H26" s="85"/>
      <c r="I26" s="86">
        <f>+IF(F26&gt;0,F26/C26,0)</f>
        <v>0.2201511598708428</v>
      </c>
      <c r="J26" s="87"/>
    </row>
    <row r="27" spans="1:12" ht="15.75" x14ac:dyDescent="0.25">
      <c r="A27" s="73" t="s">
        <v>87</v>
      </c>
      <c r="B27" s="74"/>
      <c r="C27" s="74"/>
      <c r="D27" s="74"/>
      <c r="E27" s="74"/>
      <c r="F27" s="74"/>
      <c r="G27" s="74"/>
      <c r="H27" s="74"/>
      <c r="I27" s="74"/>
      <c r="J27" s="75"/>
      <c r="K27" s="2"/>
    </row>
    <row r="28" spans="1:12" x14ac:dyDescent="0.25">
      <c r="A28" s="19"/>
      <c r="B28"/>
      <c r="C28" s="93" t="s">
        <v>36</v>
      </c>
      <c r="D28" s="94"/>
      <c r="E28" s="93" t="s">
        <v>37</v>
      </c>
      <c r="F28" s="94"/>
      <c r="G28" s="93" t="s">
        <v>38</v>
      </c>
      <c r="H28" s="93"/>
      <c r="I28" s="93" t="s">
        <v>39</v>
      </c>
      <c r="J28" s="95"/>
    </row>
    <row r="29" spans="1:12" ht="38.25" x14ac:dyDescent="0.25">
      <c r="A29" s="38" t="s">
        <v>40</v>
      </c>
      <c r="B29" s="39" t="s">
        <v>41</v>
      </c>
      <c r="C29" s="39" t="s">
        <v>42</v>
      </c>
      <c r="D29" s="36" t="s">
        <v>43</v>
      </c>
      <c r="E29" s="36" t="s">
        <v>44</v>
      </c>
      <c r="F29" s="39" t="s">
        <v>45</v>
      </c>
      <c r="G29" s="36" t="s">
        <v>46</v>
      </c>
      <c r="H29" s="36" t="s">
        <v>47</v>
      </c>
      <c r="I29" s="21" t="s">
        <v>48</v>
      </c>
      <c r="J29" s="22" t="s">
        <v>49</v>
      </c>
    </row>
    <row r="30" spans="1:12" ht="77.25" customHeight="1" x14ac:dyDescent="0.25">
      <c r="A30" s="43" t="s">
        <v>74</v>
      </c>
      <c r="B30" s="44" t="s">
        <v>80</v>
      </c>
      <c r="C30" s="42">
        <v>7610</v>
      </c>
      <c r="D30" s="37">
        <f>+A26</f>
        <v>58926949</v>
      </c>
      <c r="E30" s="40">
        <v>1580</v>
      </c>
      <c r="F30" s="40">
        <v>13598520</v>
      </c>
      <c r="G30" s="41">
        <v>1260</v>
      </c>
      <c r="H30" s="40">
        <v>12972836.17</v>
      </c>
      <c r="I30" s="35">
        <f>IF(G30&gt;0,G30/C30,0)</f>
        <v>0.16557161629434955</v>
      </c>
      <c r="J30" s="28">
        <f t="shared" ref="J30" si="0">IF(H30&gt;0,H30/D30,0)</f>
        <v>0.2201511598708428</v>
      </c>
      <c r="L30" s="45"/>
    </row>
    <row r="31" spans="1:12" ht="15.75" x14ac:dyDescent="0.25">
      <c r="A31" s="70" t="s">
        <v>51</v>
      </c>
      <c r="B31" s="71"/>
      <c r="C31" s="71"/>
      <c r="D31" s="71"/>
      <c r="E31" s="71"/>
      <c r="F31" s="71"/>
      <c r="G31" s="71"/>
      <c r="H31" s="71"/>
      <c r="I31" s="71"/>
      <c r="J31" s="72"/>
    </row>
    <row r="32" spans="1:12" ht="15.75" x14ac:dyDescent="0.25">
      <c r="A32" s="73" t="s">
        <v>52</v>
      </c>
      <c r="B32" s="74"/>
      <c r="C32" s="74"/>
      <c r="D32" s="74"/>
      <c r="E32" s="74"/>
      <c r="F32" s="74"/>
      <c r="G32" s="74"/>
      <c r="H32" s="74"/>
      <c r="I32" s="74"/>
      <c r="J32" s="75"/>
      <c r="K32" s="2"/>
    </row>
    <row r="33" spans="1:11" ht="15" customHeight="1" x14ac:dyDescent="0.25">
      <c r="A33" s="29" t="s">
        <v>53</v>
      </c>
      <c r="B33" s="79" t="s">
        <v>75</v>
      </c>
      <c r="C33" s="79"/>
      <c r="D33" s="79"/>
      <c r="E33" s="79"/>
      <c r="F33" s="79"/>
      <c r="G33" s="79"/>
      <c r="H33" s="79"/>
      <c r="I33" s="79"/>
      <c r="J33" s="80"/>
    </row>
    <row r="34" spans="1:11" ht="30" customHeight="1" x14ac:dyDescent="0.25">
      <c r="A34" s="29" t="s">
        <v>55</v>
      </c>
      <c r="B34" s="79" t="s">
        <v>73</v>
      </c>
      <c r="C34" s="79"/>
      <c r="D34" s="79"/>
      <c r="E34" s="79"/>
      <c r="F34" s="79"/>
      <c r="G34" s="79"/>
      <c r="H34" s="79"/>
      <c r="I34" s="79"/>
      <c r="J34" s="80"/>
    </row>
    <row r="35" spans="1:11" ht="114" customHeight="1" x14ac:dyDescent="0.25">
      <c r="A35" s="29" t="s">
        <v>57</v>
      </c>
      <c r="B35" s="108" t="s">
        <v>84</v>
      </c>
      <c r="C35" s="108"/>
      <c r="D35" s="108"/>
      <c r="E35" s="108"/>
      <c r="F35" s="108"/>
      <c r="G35" s="108"/>
      <c r="H35" s="108"/>
      <c r="I35" s="108"/>
      <c r="J35" s="109"/>
    </row>
    <row r="36" spans="1:11" ht="30" x14ac:dyDescent="0.25">
      <c r="A36" s="29" t="s">
        <v>58</v>
      </c>
      <c r="B36" s="79" t="s">
        <v>83</v>
      </c>
      <c r="C36" s="79"/>
      <c r="D36" s="79"/>
      <c r="E36" s="79"/>
      <c r="F36" s="79"/>
      <c r="G36" s="79"/>
      <c r="H36" s="79"/>
      <c r="I36" s="79"/>
      <c r="J36" s="80"/>
    </row>
    <row r="37" spans="1:11" ht="15.75" x14ac:dyDescent="0.25">
      <c r="A37" s="70" t="s">
        <v>59</v>
      </c>
      <c r="B37" s="71"/>
      <c r="C37" s="71"/>
      <c r="D37" s="71"/>
      <c r="E37" s="71"/>
      <c r="F37" s="71"/>
      <c r="G37" s="71"/>
      <c r="H37" s="71"/>
      <c r="I37" s="71"/>
      <c r="J37" s="72"/>
    </row>
    <row r="38" spans="1:11" ht="15.75" x14ac:dyDescent="0.25">
      <c r="A38" s="96" t="s">
        <v>60</v>
      </c>
      <c r="B38" s="97"/>
      <c r="C38" s="97"/>
      <c r="D38" s="97"/>
      <c r="E38" s="97"/>
      <c r="F38" s="97"/>
      <c r="G38" s="97"/>
      <c r="H38" s="97"/>
      <c r="I38" s="97"/>
      <c r="J38" s="98"/>
      <c r="K38" s="2"/>
    </row>
    <row r="39" spans="1:11" ht="27.75" customHeight="1" x14ac:dyDescent="0.25">
      <c r="A39" s="99" t="s">
        <v>61</v>
      </c>
      <c r="B39" s="100"/>
      <c r="C39" s="100"/>
      <c r="D39" s="100"/>
      <c r="E39" s="100"/>
      <c r="F39" s="100"/>
      <c r="G39" s="100"/>
      <c r="H39" s="100"/>
      <c r="I39" s="100"/>
      <c r="J39" s="101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2" t="s">
        <v>62</v>
      </c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1" ht="15.75" thickBot="1" x14ac:dyDescent="0.3">
      <c r="A42" s="31" t="s">
        <v>63</v>
      </c>
      <c r="B42" s="32">
        <v>447209117</v>
      </c>
      <c r="E42" s="34"/>
      <c r="G42" s="103"/>
      <c r="H42" s="103"/>
      <c r="I42" s="103"/>
    </row>
    <row r="43" spans="1:11" x14ac:dyDescent="0.25">
      <c r="A43" s="31" t="s">
        <v>64</v>
      </c>
      <c r="B43" s="32">
        <v>632354622.23000002</v>
      </c>
      <c r="E43" s="34"/>
      <c r="G43" s="104" t="s">
        <v>65</v>
      </c>
      <c r="H43" s="104"/>
      <c r="I43" s="104"/>
    </row>
    <row r="44" spans="1:11" x14ac:dyDescent="0.25">
      <c r="A44" s="31" t="s">
        <v>66</v>
      </c>
      <c r="B44" s="32">
        <v>70777827.909999996</v>
      </c>
    </row>
  </sheetData>
  <mergeCells count="50">
    <mergeCell ref="A38:J38"/>
    <mergeCell ref="A39:J39"/>
    <mergeCell ref="A41:J41"/>
    <mergeCell ref="G42:I42"/>
    <mergeCell ref="G43:I43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1:J21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F26 A26:C26"/>
    <dataValidation allowBlank="1" showInputMessage="1" showErrorMessage="1" prompt="¿En qué consiste el programa?" sqref="B20:J20"/>
    <dataValidation allowBlank="1" showInputMessage="1" showErrorMessage="1" prompt="Nombre de cada producto" sqref="A29:A30"/>
    <dataValidation allowBlank="1" showInputMessage="1" showErrorMessage="1" prompt="Nombre del indicador" sqref="B29:B30"/>
    <dataValidation allowBlank="1" showInputMessage="1" showErrorMessage="1" prompt="Meta anual del indicador" sqref="C29:C30 D30 E29"/>
    <dataValidation allowBlank="1" showInputMessage="1" showErrorMessage="1" prompt="Monto presupuestado para el producto" sqref="D29:D30 F29:F30"/>
    <dataValidation allowBlank="1" showInputMessage="1" showErrorMessage="1" prompt="Meta alcanzada en el trimestre" sqref="G29:G30"/>
    <dataValidation allowBlank="1" showInputMessage="1" showErrorMessage="1" prompt="Monto ejecutado en el trimestre" sqref="H29:H30"/>
  </dataValidations>
  <pageMargins left="0.45208333333333334" right="0.25" top="0.51041666666666663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prog. 11</vt:lpstr>
      <vt:lpstr>prog. 12</vt:lpstr>
      <vt:lpstr>prog. 13</vt:lpstr>
      <vt:lpstr>'prog. 11'!Área_de_impresión</vt:lpstr>
      <vt:lpstr>'prog. 12'!Área_de_impresión</vt:lpstr>
      <vt:lpstr>'prog.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Plan-Analista</dc:creator>
  <cp:lastModifiedBy>JUAN SANTOS</cp:lastModifiedBy>
  <cp:lastPrinted>2025-04-14T17:33:14Z</cp:lastPrinted>
  <dcterms:created xsi:type="dcterms:W3CDTF">2023-09-22T17:31:28Z</dcterms:created>
  <dcterms:modified xsi:type="dcterms:W3CDTF">2025-04-14T18:21:21Z</dcterms:modified>
</cp:coreProperties>
</file>