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9944FAFB-AA05-4E3C-B2A4-888B6E9ECB79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" l="1"/>
  <c r="O51" i="1"/>
  <c r="O52" i="1"/>
  <c r="O53" i="1"/>
  <c r="O54" i="1"/>
  <c r="O55" i="1"/>
  <c r="O49" i="1"/>
  <c r="O7" i="1"/>
  <c r="O62" i="1"/>
  <c r="N50" i="1"/>
  <c r="N51" i="1"/>
  <c r="N52" i="1"/>
  <c r="N53" i="1"/>
  <c r="N54" i="1"/>
  <c r="N55" i="1"/>
  <c r="N56" i="1"/>
  <c r="N57" i="1"/>
  <c r="H52" i="1"/>
  <c r="D50" i="1"/>
  <c r="O48" i="1" l="1"/>
  <c r="BT44" i="2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40" i="1" l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O5" i="1" s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O70" i="1" l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<sst xmlns="http://schemas.openxmlformats.org/spreadsheetml/2006/main" count="910" uniqueCount="255">
  <si>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</si>
  <si>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</si>
  <si>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</si>
  <si>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</si>
  <si>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</si>
  <si>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</si>
  <si>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</si>
  <si>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</si>
  <si>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</si>
  <si>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</si>
  <si>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</si>
  <si>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</si>
  <si>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</si>
  <si>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</si>
  <si>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</si>
  <si>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</si>
  <si>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</si>
  <si>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</si>
  <si>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</si>
  <si>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</si>
  <si>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</si>
  <si>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</si>
  <si>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</si>
  <si>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</si>
  <si>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</si>
  <si>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</si>
  <si>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</si>
  <si>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</si>
  <si>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</si>
  <si>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</si>
  <si>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</si>
  <si>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</si>
  <si>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</si>
  <si>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</si>
  <si>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</si>
  <si>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</si>
  <si>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</si>
  <si>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</si>
  <si>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</si>
  <si>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</si>
  <si>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</si>
  <si>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</si>
  <si>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</si>
  <si>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</si>
  <si>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</si>
  <si>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</si>
  <si>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</si>
  <si>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</si>
  <si>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</si>
  <si>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</si>
  <si>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</si>
  <si>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</si>
  <si>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</si>
  <si>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</si>
  <si>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</si>
  <si>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</si>
  <si>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</si>
  <si>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</si>
  <si>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</si>
  <si>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</si>
  <si>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</si>
  <si>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</si>
  <si>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</si>
  <si>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</si>
  <si>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</si>
  <si>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</si>
  <si>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</si>
  <si>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</si>
  <si>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</si>
  <si>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</si>
  <si>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</si>
  <si>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</si>
  <si>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</si>
  <si>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</si>
  <si>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</si>
  <si>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</si>
  <si>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</si>
  <si>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</si>
  <si>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</si>
  <si>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</si>
  <si>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</si>
  <si>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</si>
  <si>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</si>
  <si>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</si>
  <si>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</si>
  <si>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</si>
  <si>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</si>
  <si>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</si>
  <si>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</si>
  <si>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</si>
  <si>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</si>
  <si>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</si>
  <si>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</si>
  <si>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</si>
  <si>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</si>
  <si>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</si>
  <si>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</si>
  <si>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</si>
  <si>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</si>
  <si>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</si>
  <si>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</si>
  <si>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</si>
  <si>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</si>
  <si>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</si>
  <si>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</si>
  <si>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</si>
  <si>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</si>
  <si>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</si>
  <si>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</si>
  <si>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</si>
  <si>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</si>
  <si>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</si>
  <si>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</si>
  <si>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</si>
  <si>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</si>
  <si>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</si>
  <si>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</si>
  <si>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</si>
  <si>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</si>
  <si>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</si>
  <si>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</si>
  <si>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</si>
  <si>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</si>
  <si>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</si>
  <si>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</si>
  <si>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</si>
  <si>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</si>
  <si>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</si>
  <si>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</si>
  <si>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</si>
  <si>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</si>
  <si>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</si>
  <si>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</si>
  <si>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</si>
  <si>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</si>
  <si>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</si>
  <si>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</si>
  <si>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</si>
  <si>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</si>
  <si>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</si>
  <si>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</si>
  <si>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</si>
  <si>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</si>
  <si>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</si>
  <si>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</si>
  <si>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</si>
  <si>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</si>
  <si>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</si>
  <si>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</si>
  <si>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</si>
  <si>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</si>
  <si>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</si>
  <si>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</si>
  <si>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</si>
  <si>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</si>
  <si>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</si>
  <si>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</si>
  <si>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</si>
  <si>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</si>
  <si>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</si>
  <si>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</si>
  <si>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</si>
  <si>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</si>
  <si>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</si>
  <si>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</si>
  <si>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</si>
  <si>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</si>
  <si>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</si>
  <si>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</si>
  <si>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</si>
  <si>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</si>
  <si>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</si>
  <si>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</si>
  <si>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</si>
  <si>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</si>
  <si>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</si>
  <si>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</si>
  <si>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</si>
  <si>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</si>
  <si>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</si>
  <si>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</si>
  <si>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</si>
  <si>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</si>
  <si>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</si>
  <si>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</si>
  <si>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</si>
  <si>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</si>
  <si>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</si>
  <si>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</si>
  <si>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</si>
  <si>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</si>
  <si>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</si>
  <si>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</si>
  <si>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</si>
  <si>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</si>
  <si>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</si>
  <si>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</si>
  <si>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</si>
  <si>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</si>
  <si>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</si>
  <si>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</si>
  <si>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</si>
  <si>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</si>
  <si>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</si>
  <si>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</si>
  <si>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</si>
  <si>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</si>
  <si>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</si>
  <si>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</si>
  <si>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</si>
  <si>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</si>
  <si>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</si>
  <si>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</si>
  <si>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</si>
  <si>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</si>
  <si>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</si>
  <si>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</si>
  <si>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</si>
  <si>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</si>
  <si>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</si>
  <si>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</si>
  <si>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</si>
  <si>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</si>
  <si>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</si>
  <si>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</si>
  <si>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</si>
  <si>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</si>
  <si>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</si>
  <si>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</si>
  <si>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</si>
  <si>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</si>
  <si>
    <t>2.2.5.3.04</t>
  </si>
  <si>
    <t>Alquiler de equipo de oficina y muebles</t>
  </si>
  <si>
    <t>2.2.5.4.01</t>
  </si>
  <si>
    <t>Alquileres de equipos de transporte traccion y ele</t>
  </si>
  <si>
    <t>2.6.1.1.01</t>
  </si>
  <si>
    <t>Muebles de oficina y estanteria</t>
  </si>
  <si>
    <t>2.6.6.1.01</t>
  </si>
  <si>
    <t>EQUIPOS DE DEFENSA</t>
  </si>
  <si>
    <t>2.3.1.4.01</t>
  </si>
  <si>
    <t>Madera corcho y sus manufacturas</t>
  </si>
  <si>
    <t>2.3.6.3.06</t>
  </si>
  <si>
    <t>PRODUCTOS METÁLICOS</t>
  </si>
  <si>
    <t>2.1.2.2.02</t>
  </si>
  <si>
    <t>Compensacion por horas extraordinarias</t>
  </si>
  <si>
    <t>2.3.9.9.04</t>
  </si>
  <si>
    <t>PRODUCTOS Y UTILES DE DEFENSA Y SEGURIDAD</t>
  </si>
  <si>
    <t>2.3.7.2.06</t>
  </si>
  <si>
    <t>Pinturas lacas barnices diluyentes y absorbentes p</t>
  </si>
  <si>
    <t>2.2.8.7.02</t>
  </si>
  <si>
    <t>Servicios juridicos</t>
  </si>
  <si>
    <t>2.3.2.3.01</t>
  </si>
  <si>
    <t>Prendas de vestir</t>
  </si>
  <si>
    <t>2.2.2.1.01</t>
  </si>
  <si>
    <t>Publicidad y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</si>
</sst>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X1" workbookViewId="0">
      <pane ySplit="5" topLeftCell="A6" activePane="bottomLeft" state="frozen"/>
      <selection activeCell="N1" sqref="N1"/>
      <selection pane="bottomLeft" activeCell="BT1" sqref="BT1:BT1048576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 t="s">
        <v>122</v>
      </c>
      <c r="AM6" s="2" t="s">
        <v>123</v>
      </c>
      <c r="AN6" s="58">
        <v>12355744</v>
      </c>
      <c r="AO6" s="4" t="str">
        <f t="shared" ref="AO6:AO14" si="2">MID(AL6,1,5)</f>
        <v>2.1.1</v>
      </c>
      <c r="AP6" s="5">
        <f>+AN6</f>
        <v>12355744</v>
      </c>
      <c r="AQ6" s="3"/>
      <c r="AR6" s="3" t="s">
        <v>122</v>
      </c>
      <c r="AS6" s="3" t="s">
        <v>123</v>
      </c>
      <c r="AT6" s="55">
        <v>12157214</v>
      </c>
      <c r="AU6" s="4" t="str">
        <f>MID(AR6,1,5)</f>
        <v>2.1.1</v>
      </c>
      <c r="AV6" s="5">
        <f>+AT6</f>
        <v>12157214</v>
      </c>
      <c r="AW6" s="3"/>
      <c r="AX6" s="3" t="s">
        <v>122</v>
      </c>
      <c r="AY6" s="3" t="s">
        <v>123</v>
      </c>
      <c r="AZ6" s="3">
        <v>12177114</v>
      </c>
      <c r="BA6" s="4" t="str">
        <f>MID(AX6,1,5)</f>
        <v>2.1.1</v>
      </c>
      <c r="BB6" s="5">
        <f>+AZ6</f>
        <v>12177114</v>
      </c>
      <c r="BC6" s="3"/>
      <c r="BD6" s="3" t="s">
        <v>122</v>
      </c>
      <c r="BE6" s="3" t="s">
        <v>123</v>
      </c>
      <c r="BF6" s="3">
        <v>12218014</v>
      </c>
      <c r="BG6" s="4" t="str">
        <f>MID(BD6,1,5)</f>
        <v>2.1.1</v>
      </c>
      <c r="BH6" s="5">
        <f>+BF6</f>
        <v>12218014</v>
      </c>
      <c r="BI6" s="3"/>
      <c r="BJ6" s="3" t="s">
        <v>122</v>
      </c>
      <c r="BK6" s="3" t="s">
        <v>123</v>
      </c>
      <c r="BL6" s="3">
        <v>12149414</v>
      </c>
      <c r="BM6" s="4" t="str">
        <f>MID(BJ6,1,5)</f>
        <v>2.1.1</v>
      </c>
      <c r="BN6" s="5">
        <f>+BL6</f>
        <v>12149414</v>
      </c>
      <c r="BO6" s="3"/>
      <c r="BP6" s="3" t="s">
        <v>122</v>
      </c>
      <c r="BQ6" s="3" t="s">
        <v>123</v>
      </c>
      <c r="BR6" s="3">
        <v>12212997.689999999</v>
      </c>
      <c r="BS6" s="4" t="str">
        <f>MID(BP6,1,5)</f>
        <v>2.1.1</v>
      </c>
      <c r="BT6" s="5">
        <f>+BR6</f>
        <v>12212997.689999999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 t="s">
        <v>203</v>
      </c>
      <c r="AM7" s="2" t="s">
        <v>204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203</v>
      </c>
      <c r="AS7" s="3" t="s">
        <v>204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203</v>
      </c>
      <c r="AY7" s="3" t="s">
        <v>204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 t="s">
        <v>203</v>
      </c>
      <c r="BE7" s="3" t="s">
        <v>204</v>
      </c>
      <c r="BF7" s="3">
        <v>10000</v>
      </c>
      <c r="BG7" s="4" t="str">
        <f t="shared" ref="BG7:BG33" si="18">MID(BD7,1,5)</f>
        <v>2.1.1</v>
      </c>
      <c r="BH7" s="5">
        <f t="shared" ref="BH7:BH62" si="19">+BF7</f>
        <v>10000</v>
      </c>
      <c r="BI7" s="3"/>
      <c r="BJ7" s="3" t="s">
        <v>203</v>
      </c>
      <c r="BK7" s="3" t="s">
        <v>204</v>
      </c>
      <c r="BL7" s="3">
        <v>10000</v>
      </c>
      <c r="BM7" s="4" t="str">
        <f t="shared" ref="BM7:BM33" si="20">MID(BJ7,1,5)</f>
        <v>2.1.1</v>
      </c>
      <c r="BN7" s="5">
        <f t="shared" ref="BN7:BN62" si="21">+BL7</f>
        <v>10000</v>
      </c>
      <c r="BO7" s="3"/>
      <c r="BP7" s="3" t="s">
        <v>203</v>
      </c>
      <c r="BQ7" s="3" t="s">
        <v>204</v>
      </c>
      <c r="BR7" s="3">
        <v>10000</v>
      </c>
      <c r="BS7" s="4" t="str">
        <f t="shared" ref="BS7:BS33" si="22">MID(BP7,1,5)</f>
        <v>2.1.1</v>
      </c>
      <c r="BT7" s="5">
        <f t="shared" ref="BT7:BT62" si="23">+BR7</f>
        <v>10000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 t="s">
        <v>124</v>
      </c>
      <c r="AM8" s="2" t="s">
        <v>125</v>
      </c>
      <c r="AN8" s="58">
        <v>591049.49</v>
      </c>
      <c r="AO8" s="4" t="str">
        <f t="shared" si="2"/>
        <v>2.1.2</v>
      </c>
      <c r="AP8" s="5">
        <f t="shared" si="13"/>
        <v>591049.49</v>
      </c>
      <c r="AQ8" s="3"/>
      <c r="AR8" s="3" t="s">
        <v>219</v>
      </c>
      <c r="AS8" s="3" t="s">
        <v>220</v>
      </c>
      <c r="AT8" s="55">
        <v>17997.23</v>
      </c>
      <c r="AU8" s="4" t="str">
        <f t="shared" si="14"/>
        <v>2.1.1</v>
      </c>
      <c r="AV8" s="5">
        <f t="shared" si="15"/>
        <v>17997.23</v>
      </c>
      <c r="AW8" s="3"/>
      <c r="AX8" s="3" t="s">
        <v>243</v>
      </c>
      <c r="AY8" s="3" t="s">
        <v>244</v>
      </c>
      <c r="AZ8" s="3">
        <v>9068.99</v>
      </c>
      <c r="BA8" s="4" t="str">
        <f t="shared" si="16"/>
        <v>2.1.2</v>
      </c>
      <c r="BB8" s="5">
        <f t="shared" si="17"/>
        <v>9068.99</v>
      </c>
      <c r="BC8" s="3"/>
      <c r="BD8" s="3" t="s">
        <v>219</v>
      </c>
      <c r="BE8" s="3" t="s">
        <v>220</v>
      </c>
      <c r="BF8" s="3">
        <v>568723.82999999996</v>
      </c>
      <c r="BG8" s="4" t="str">
        <f t="shared" si="18"/>
        <v>2.1.1</v>
      </c>
      <c r="BH8" s="5">
        <f t="shared" si="19"/>
        <v>568723.82999999996</v>
      </c>
      <c r="BI8" s="3"/>
      <c r="BJ8" s="3" t="s">
        <v>181</v>
      </c>
      <c r="BK8" s="3" t="s">
        <v>182</v>
      </c>
      <c r="BL8" s="3">
        <v>12061898.16</v>
      </c>
      <c r="BM8" s="4" t="str">
        <f t="shared" si="20"/>
        <v>2.1.1</v>
      </c>
      <c r="BN8" s="5">
        <f t="shared" si="21"/>
        <v>12061898.16</v>
      </c>
      <c r="BO8" s="3"/>
      <c r="BP8" s="3" t="s">
        <v>219</v>
      </c>
      <c r="BQ8" s="3" t="s">
        <v>220</v>
      </c>
      <c r="BR8" s="3">
        <v>146396.85999999999</v>
      </c>
      <c r="BS8" s="4" t="str">
        <f t="shared" si="22"/>
        <v>2.1.1</v>
      </c>
      <c r="BT8" s="5">
        <f t="shared" si="23"/>
        <v>146396.85999999999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 t="s">
        <v>135</v>
      </c>
      <c r="AM9" s="2" t="s">
        <v>136</v>
      </c>
      <c r="AN9" s="58">
        <v>238070</v>
      </c>
      <c r="AO9" s="4" t="str">
        <f t="shared" si="2"/>
        <v>2.1.2</v>
      </c>
      <c r="AP9" s="5">
        <f t="shared" si="13"/>
        <v>238070</v>
      </c>
      <c r="AQ9" s="3"/>
      <c r="AR9" s="3" t="s">
        <v>159</v>
      </c>
      <c r="AS9" s="3" t="s">
        <v>160</v>
      </c>
      <c r="AT9" s="55">
        <v>36442.480000000003</v>
      </c>
      <c r="AU9" s="4" t="str">
        <f t="shared" si="14"/>
        <v>2.1.2</v>
      </c>
      <c r="AV9" s="5">
        <f t="shared" si="15"/>
        <v>36442.480000000003</v>
      </c>
      <c r="AW9" s="3"/>
      <c r="AX9" s="3" t="s">
        <v>126</v>
      </c>
      <c r="AY9" s="3" t="s">
        <v>127</v>
      </c>
      <c r="AZ9" s="3">
        <v>215000</v>
      </c>
      <c r="BA9" s="4" t="str">
        <f t="shared" si="16"/>
        <v>2.1.3</v>
      </c>
      <c r="BB9" s="5">
        <f t="shared" si="17"/>
        <v>215000</v>
      </c>
      <c r="BC9" s="3"/>
      <c r="BD9" s="3" t="s">
        <v>124</v>
      </c>
      <c r="BE9" s="3" t="s">
        <v>125</v>
      </c>
      <c r="BF9" s="3">
        <v>1129830</v>
      </c>
      <c r="BG9" s="4" t="str">
        <f t="shared" si="18"/>
        <v>2.1.2</v>
      </c>
      <c r="BH9" s="5">
        <f t="shared" si="19"/>
        <v>1129830</v>
      </c>
      <c r="BI9" s="3"/>
      <c r="BJ9" s="3" t="s">
        <v>124</v>
      </c>
      <c r="BK9" s="3" t="s">
        <v>125</v>
      </c>
      <c r="BL9" s="3">
        <v>564915</v>
      </c>
      <c r="BM9" s="4" t="str">
        <f t="shared" si="20"/>
        <v>2.1.2</v>
      </c>
      <c r="BN9" s="5">
        <f t="shared" si="21"/>
        <v>564915</v>
      </c>
      <c r="BO9" s="3"/>
      <c r="BP9" s="3" t="s">
        <v>159</v>
      </c>
      <c r="BQ9" s="3" t="s">
        <v>160</v>
      </c>
      <c r="BR9" s="3">
        <v>190055.67</v>
      </c>
      <c r="BS9" s="4" t="str">
        <f t="shared" si="22"/>
        <v>2.1.2</v>
      </c>
      <c r="BT9" s="5">
        <f t="shared" si="23"/>
        <v>190055.67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 t="s">
        <v>126</v>
      </c>
      <c r="AM10" s="2" t="s">
        <v>127</v>
      </c>
      <c r="AN10" s="58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124</v>
      </c>
      <c r="AS10" s="3" t="s">
        <v>125</v>
      </c>
      <c r="AT10" s="55">
        <v>582250</v>
      </c>
      <c r="AU10" s="4" t="str">
        <f t="shared" si="14"/>
        <v>2.1.2</v>
      </c>
      <c r="AV10" s="5">
        <f t="shared" si="15"/>
        <v>582250</v>
      </c>
      <c r="AW10" s="3"/>
      <c r="AX10" s="3" t="s">
        <v>91</v>
      </c>
      <c r="AY10" s="3" t="s">
        <v>92</v>
      </c>
      <c r="AZ10" s="3">
        <v>864066.48</v>
      </c>
      <c r="BA10" s="4" t="str">
        <f t="shared" si="16"/>
        <v>2.1.5</v>
      </c>
      <c r="BB10" s="5">
        <f t="shared" si="17"/>
        <v>864066.48</v>
      </c>
      <c r="BC10" s="3"/>
      <c r="BD10" s="3" t="s">
        <v>135</v>
      </c>
      <c r="BE10" s="3" t="s">
        <v>136</v>
      </c>
      <c r="BF10" s="3">
        <v>238070</v>
      </c>
      <c r="BG10" s="4" t="str">
        <f t="shared" si="18"/>
        <v>2.1.2</v>
      </c>
      <c r="BH10" s="5">
        <f t="shared" si="19"/>
        <v>238070</v>
      </c>
      <c r="BI10" s="3"/>
      <c r="BJ10" s="3" t="s">
        <v>135</v>
      </c>
      <c r="BK10" s="3" t="s">
        <v>136</v>
      </c>
      <c r="BL10" s="3">
        <v>119035</v>
      </c>
      <c r="BM10" s="4" t="str">
        <f t="shared" si="20"/>
        <v>2.1.2</v>
      </c>
      <c r="BN10" s="5">
        <f t="shared" si="21"/>
        <v>119035</v>
      </c>
      <c r="BO10" s="3"/>
      <c r="BP10" s="3" t="s">
        <v>124</v>
      </c>
      <c r="BQ10" s="3" t="s">
        <v>125</v>
      </c>
      <c r="BR10" s="3">
        <v>564915</v>
      </c>
      <c r="BS10" s="4" t="str">
        <f t="shared" si="22"/>
        <v>2.1.2</v>
      </c>
      <c r="BT10" s="5">
        <f t="shared" si="23"/>
        <v>564915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 t="s">
        <v>91</v>
      </c>
      <c r="AM11" s="2" t="s">
        <v>92</v>
      </c>
      <c r="AN11" s="58">
        <v>876806.93</v>
      </c>
      <c r="AO11" s="4" t="str">
        <f t="shared" si="2"/>
        <v>2.1.5</v>
      </c>
      <c r="AP11" s="5">
        <f t="shared" si="13"/>
        <v>876806.93</v>
      </c>
      <c r="AQ11" s="3"/>
      <c r="AR11" s="3" t="s">
        <v>135</v>
      </c>
      <c r="AS11" s="3" t="s">
        <v>136</v>
      </c>
      <c r="AT11" s="55">
        <v>119035</v>
      </c>
      <c r="AU11" s="4" t="str">
        <f t="shared" si="14"/>
        <v>2.1.2</v>
      </c>
      <c r="AV11" s="5">
        <f t="shared" si="15"/>
        <v>119035</v>
      </c>
      <c r="AW11" s="3"/>
      <c r="AX11" s="3" t="s">
        <v>93</v>
      </c>
      <c r="AY11" s="3" t="s">
        <v>94</v>
      </c>
      <c r="AZ11" s="3">
        <v>865285.14</v>
      </c>
      <c r="BA11" s="4" t="str">
        <f t="shared" si="16"/>
        <v>2.1.5</v>
      </c>
      <c r="BB11" s="5">
        <f t="shared" si="17"/>
        <v>865285.14</v>
      </c>
      <c r="BC11" s="3"/>
      <c r="BD11" s="3" t="s">
        <v>126</v>
      </c>
      <c r="BE11" s="3" t="s">
        <v>127</v>
      </c>
      <c r="BF11" s="3">
        <v>215000</v>
      </c>
      <c r="BG11" s="4" t="str">
        <f t="shared" si="18"/>
        <v>2.1.3</v>
      </c>
      <c r="BH11" s="5">
        <f t="shared" si="19"/>
        <v>215000</v>
      </c>
      <c r="BI11" s="3"/>
      <c r="BJ11" s="3" t="s">
        <v>161</v>
      </c>
      <c r="BK11" s="3" t="s">
        <v>162</v>
      </c>
      <c r="BL11" s="3">
        <v>30065</v>
      </c>
      <c r="BM11" s="4" t="str">
        <f t="shared" si="20"/>
        <v>2.1.2</v>
      </c>
      <c r="BN11" s="5">
        <f t="shared" si="21"/>
        <v>30065</v>
      </c>
      <c r="BO11" s="3"/>
      <c r="BP11" s="3" t="s">
        <v>161</v>
      </c>
      <c r="BQ11" s="3" t="s">
        <v>162</v>
      </c>
      <c r="BR11" s="3">
        <v>5151472</v>
      </c>
      <c r="BS11" s="4" t="str">
        <f t="shared" si="22"/>
        <v>2.1.2</v>
      </c>
      <c r="BT11" s="5">
        <f t="shared" si="23"/>
        <v>5151472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 t="s">
        <v>93</v>
      </c>
      <c r="AM12" s="2" t="s">
        <v>94</v>
      </c>
      <c r="AN12" s="58">
        <v>878042.22</v>
      </c>
      <c r="AO12" s="4" t="str">
        <f t="shared" si="2"/>
        <v>2.1.5</v>
      </c>
      <c r="AP12" s="5">
        <f t="shared" si="13"/>
        <v>878042.22</v>
      </c>
      <c r="AQ12" s="3"/>
      <c r="AR12" s="3" t="s">
        <v>126</v>
      </c>
      <c r="AS12" s="3" t="s">
        <v>127</v>
      </c>
      <c r="AT12" s="55">
        <v>215000</v>
      </c>
      <c r="AU12" s="4" t="str">
        <f t="shared" si="14"/>
        <v>2.1.3</v>
      </c>
      <c r="AV12" s="5">
        <f t="shared" si="15"/>
        <v>215000</v>
      </c>
      <c r="AW12" s="3"/>
      <c r="AX12" s="3" t="s">
        <v>95</v>
      </c>
      <c r="AY12" s="3" t="s">
        <v>96</v>
      </c>
      <c r="AZ12" s="3">
        <v>144885.76000000001</v>
      </c>
      <c r="BA12" s="4" t="str">
        <f t="shared" si="16"/>
        <v>2.1.5</v>
      </c>
      <c r="BB12" s="5">
        <f t="shared" si="17"/>
        <v>144885.76000000001</v>
      </c>
      <c r="BC12" s="3"/>
      <c r="BD12" s="3" t="s">
        <v>91</v>
      </c>
      <c r="BE12" s="3" t="s">
        <v>92</v>
      </c>
      <c r="BF12" s="3">
        <v>867191.23</v>
      </c>
      <c r="BG12" s="4" t="str">
        <f t="shared" si="18"/>
        <v>2.1.5</v>
      </c>
      <c r="BH12" s="5">
        <f t="shared" si="19"/>
        <v>867191.23</v>
      </c>
      <c r="BI12" s="3"/>
      <c r="BJ12" s="3" t="s">
        <v>126</v>
      </c>
      <c r="BK12" s="3" t="s">
        <v>127</v>
      </c>
      <c r="BL12" s="3">
        <v>215000</v>
      </c>
      <c r="BM12" s="4" t="str">
        <f t="shared" si="20"/>
        <v>2.1.3</v>
      </c>
      <c r="BN12" s="5">
        <f t="shared" si="21"/>
        <v>215000</v>
      </c>
      <c r="BO12" s="3"/>
      <c r="BP12" s="3" t="s">
        <v>126</v>
      </c>
      <c r="BQ12" s="3" t="s">
        <v>127</v>
      </c>
      <c r="BR12" s="3">
        <v>215000</v>
      </c>
      <c r="BS12" s="4" t="str">
        <f t="shared" si="22"/>
        <v>2.1.3</v>
      </c>
      <c r="BT12" s="5">
        <f t="shared" si="23"/>
        <v>215000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 t="s">
        <v>95</v>
      </c>
      <c r="AM13" s="2" t="s">
        <v>96</v>
      </c>
      <c r="AN13" s="58">
        <v>147038.29999999999</v>
      </c>
      <c r="AO13" s="4" t="str">
        <f t="shared" si="2"/>
        <v>2.1.5</v>
      </c>
      <c r="AP13" s="5">
        <f t="shared" si="13"/>
        <v>147038.29999999999</v>
      </c>
      <c r="AQ13" s="3"/>
      <c r="AR13" s="3" t="s">
        <v>91</v>
      </c>
      <c r="AS13" s="3" t="s">
        <v>92</v>
      </c>
      <c r="AT13" s="55">
        <v>862708.39</v>
      </c>
      <c r="AU13" s="4" t="str">
        <f t="shared" si="14"/>
        <v>2.1.5</v>
      </c>
      <c r="AV13" s="5">
        <f t="shared" si="15"/>
        <v>862708.39</v>
      </c>
      <c r="AW13" s="3"/>
      <c r="AX13" s="3" t="s">
        <v>97</v>
      </c>
      <c r="AY13" s="3" t="s">
        <v>98</v>
      </c>
      <c r="AZ13" s="3">
        <v>143766.04999999999</v>
      </c>
      <c r="BA13" s="4" t="str">
        <f t="shared" si="16"/>
        <v>2.2.1</v>
      </c>
      <c r="BB13" s="5">
        <f t="shared" si="17"/>
        <v>143766.04999999999</v>
      </c>
      <c r="BC13" s="3"/>
      <c r="BD13" s="3" t="s">
        <v>93</v>
      </c>
      <c r="BE13" s="3" t="s">
        <v>94</v>
      </c>
      <c r="BF13" s="3">
        <v>867230.42</v>
      </c>
      <c r="BG13" s="4" t="str">
        <f t="shared" si="18"/>
        <v>2.1.5</v>
      </c>
      <c r="BH13" s="5">
        <f t="shared" si="19"/>
        <v>867230.42</v>
      </c>
      <c r="BI13" s="3"/>
      <c r="BJ13" s="3" t="s">
        <v>91</v>
      </c>
      <c r="BK13" s="3" t="s">
        <v>92</v>
      </c>
      <c r="BL13" s="3">
        <v>862261.13</v>
      </c>
      <c r="BM13" s="4" t="str">
        <f t="shared" si="20"/>
        <v>2.1.5</v>
      </c>
      <c r="BN13" s="5">
        <f t="shared" si="21"/>
        <v>862261.13</v>
      </c>
      <c r="BO13" s="3"/>
      <c r="BP13" s="3" t="s">
        <v>91</v>
      </c>
      <c r="BQ13" s="3" t="s">
        <v>92</v>
      </c>
      <c r="BR13" s="3">
        <v>866692.05</v>
      </c>
      <c r="BS13" s="4" t="str">
        <f t="shared" si="22"/>
        <v>2.1.5</v>
      </c>
      <c r="BT13" s="5">
        <f t="shared" si="23"/>
        <v>866692.05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 t="s">
        <v>97</v>
      </c>
      <c r="AM14" s="2" t="s">
        <v>98</v>
      </c>
      <c r="AN14" s="58">
        <v>171728.82</v>
      </c>
      <c r="AO14" s="4" t="str">
        <f t="shared" si="2"/>
        <v>2.2.1</v>
      </c>
      <c r="AP14" s="5">
        <f t="shared" si="13"/>
        <v>171728.82</v>
      </c>
      <c r="AQ14" s="3"/>
      <c r="AR14" s="3" t="s">
        <v>93</v>
      </c>
      <c r="AS14" s="3" t="s">
        <v>94</v>
      </c>
      <c r="AT14" s="55">
        <v>863924.22</v>
      </c>
      <c r="AU14" s="4" t="str">
        <f t="shared" si="14"/>
        <v>2.1.5</v>
      </c>
      <c r="AV14" s="5">
        <f t="shared" si="15"/>
        <v>863924.22</v>
      </c>
      <c r="AW14" s="3"/>
      <c r="AX14" s="3" t="s">
        <v>99</v>
      </c>
      <c r="AY14" s="3" t="s">
        <v>100</v>
      </c>
      <c r="AZ14" s="3">
        <v>77764.17</v>
      </c>
      <c r="BA14" s="4" t="str">
        <f t="shared" si="16"/>
        <v>2.2.1</v>
      </c>
      <c r="BB14" s="5">
        <f t="shared" si="17"/>
        <v>77764.17</v>
      </c>
      <c r="BC14" s="3"/>
      <c r="BD14" s="3" t="s">
        <v>95</v>
      </c>
      <c r="BE14" s="3" t="s">
        <v>96</v>
      </c>
      <c r="BF14" s="3">
        <v>146583.22</v>
      </c>
      <c r="BG14" s="4" t="str">
        <f t="shared" si="18"/>
        <v>2.1.5</v>
      </c>
      <c r="BH14" s="5">
        <f t="shared" si="19"/>
        <v>146583.22</v>
      </c>
      <c r="BI14" s="3"/>
      <c r="BJ14" s="3" t="s">
        <v>93</v>
      </c>
      <c r="BK14" s="3" t="s">
        <v>94</v>
      </c>
      <c r="BL14" s="3">
        <v>863474.52</v>
      </c>
      <c r="BM14" s="4" t="str">
        <f t="shared" si="20"/>
        <v>2.1.5</v>
      </c>
      <c r="BN14" s="5">
        <f t="shared" si="21"/>
        <v>863474.52</v>
      </c>
      <c r="BO14" s="3"/>
      <c r="BP14" s="3" t="s">
        <v>93</v>
      </c>
      <c r="BQ14" s="3" t="s">
        <v>94</v>
      </c>
      <c r="BR14" s="3">
        <v>867913.02</v>
      </c>
      <c r="BS14" s="4" t="str">
        <f t="shared" si="22"/>
        <v>2.1.5</v>
      </c>
      <c r="BT14" s="5">
        <f t="shared" si="23"/>
        <v>867913.02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 t="s">
        <v>99</v>
      </c>
      <c r="AM15" s="2" t="s">
        <v>100</v>
      </c>
      <c r="AN15" s="58">
        <v>77194.06</v>
      </c>
      <c r="AO15" s="4" t="str">
        <f>MID(AL15,1,5)</f>
        <v>2.2.1</v>
      </c>
      <c r="AP15" s="5">
        <f t="shared" si="13"/>
        <v>77194.06</v>
      </c>
      <c r="AQ15" s="3"/>
      <c r="AR15" s="3" t="s">
        <v>95</v>
      </c>
      <c r="AS15" s="3" t="s">
        <v>96</v>
      </c>
      <c r="AT15" s="55">
        <v>144653.24</v>
      </c>
      <c r="AU15" s="4" t="str">
        <f t="shared" si="14"/>
        <v>2.1.5</v>
      </c>
      <c r="AV15" s="5">
        <f t="shared" si="15"/>
        <v>144653.24</v>
      </c>
      <c r="AW15" s="3"/>
      <c r="AX15" s="3" t="s">
        <v>101</v>
      </c>
      <c r="AY15" s="3" t="s">
        <v>102</v>
      </c>
      <c r="AZ15" s="3">
        <v>26628.42</v>
      </c>
      <c r="BA15" s="4" t="str">
        <f t="shared" si="16"/>
        <v>2.2.1</v>
      </c>
      <c r="BB15" s="5">
        <f t="shared" si="17"/>
        <v>26628.42</v>
      </c>
      <c r="BC15" s="3"/>
      <c r="BD15" s="3" t="s">
        <v>97</v>
      </c>
      <c r="BE15" s="3" t="s">
        <v>98</v>
      </c>
      <c r="BF15" s="3">
        <v>154386.51</v>
      </c>
      <c r="BG15" s="4" t="str">
        <f t="shared" si="18"/>
        <v>2.2.1</v>
      </c>
      <c r="BH15" s="5">
        <f t="shared" si="19"/>
        <v>154386.51</v>
      </c>
      <c r="BI15" s="3"/>
      <c r="BJ15" s="3" t="s">
        <v>95</v>
      </c>
      <c r="BK15" s="3" t="s">
        <v>96</v>
      </c>
      <c r="BL15" s="3">
        <v>144572.12</v>
      </c>
      <c r="BM15" s="4" t="str">
        <f t="shared" si="20"/>
        <v>2.1.5</v>
      </c>
      <c r="BN15" s="5">
        <f t="shared" si="21"/>
        <v>144572.12</v>
      </c>
      <c r="BO15" s="3"/>
      <c r="BP15" s="3" t="s">
        <v>95</v>
      </c>
      <c r="BQ15" s="3" t="s">
        <v>96</v>
      </c>
      <c r="BR15" s="3">
        <v>145325.98000000001</v>
      </c>
      <c r="BS15" s="4" t="str">
        <f t="shared" si="22"/>
        <v>2.1.5</v>
      </c>
      <c r="BT15" s="5">
        <f t="shared" si="23"/>
        <v>145325.98000000001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 t="s">
        <v>101</v>
      </c>
      <c r="AM16" s="2" t="s">
        <v>102</v>
      </c>
      <c r="AN16" s="58">
        <v>25085.69</v>
      </c>
      <c r="AO16" s="4" t="str">
        <f t="shared" ref="AO16:AO40" si="24">MID(AL16,1,5)</f>
        <v>2.2.1</v>
      </c>
      <c r="AP16" s="5">
        <f t="shared" si="13"/>
        <v>25085.69</v>
      </c>
      <c r="AQ16" s="3"/>
      <c r="AR16" s="3" t="s">
        <v>97</v>
      </c>
      <c r="AS16" s="3" t="s">
        <v>98</v>
      </c>
      <c r="AT16" s="55">
        <v>145006.10999999999</v>
      </c>
      <c r="AU16" s="4" t="str">
        <f t="shared" si="14"/>
        <v>2.2.1</v>
      </c>
      <c r="AV16" s="5">
        <f t="shared" si="15"/>
        <v>145006.10999999999</v>
      </c>
      <c r="AW16" s="3"/>
      <c r="AX16" s="3" t="s">
        <v>112</v>
      </c>
      <c r="AY16" s="3" t="s">
        <v>113</v>
      </c>
      <c r="AZ16" s="3">
        <v>6410769.6699999999</v>
      </c>
      <c r="BA16" s="4" t="str">
        <f t="shared" si="16"/>
        <v>2.2.1</v>
      </c>
      <c r="BB16" s="5">
        <f t="shared" si="17"/>
        <v>6410769.6699999999</v>
      </c>
      <c r="BC16" s="3"/>
      <c r="BD16" s="3" t="s">
        <v>99</v>
      </c>
      <c r="BE16" s="3" t="s">
        <v>100</v>
      </c>
      <c r="BF16" s="3">
        <v>77147.5</v>
      </c>
      <c r="BG16" s="4" t="str">
        <f t="shared" si="18"/>
        <v>2.2.1</v>
      </c>
      <c r="BH16" s="5">
        <f t="shared" si="19"/>
        <v>77147.5</v>
      </c>
      <c r="BI16" s="3"/>
      <c r="BJ16" s="3" t="s">
        <v>97</v>
      </c>
      <c r="BK16" s="3" t="s">
        <v>98</v>
      </c>
      <c r="BL16" s="3">
        <v>150421.71</v>
      </c>
      <c r="BM16" s="4" t="str">
        <f t="shared" si="20"/>
        <v>2.2.1</v>
      </c>
      <c r="BN16" s="5">
        <f t="shared" si="21"/>
        <v>150421.71</v>
      </c>
      <c r="BO16" s="3"/>
      <c r="BP16" s="3" t="s">
        <v>97</v>
      </c>
      <c r="BQ16" s="3" t="s">
        <v>98</v>
      </c>
      <c r="BR16" s="3">
        <v>149814.29999999999</v>
      </c>
      <c r="BS16" s="4" t="str">
        <f t="shared" si="22"/>
        <v>2.2.1</v>
      </c>
      <c r="BT16" s="5">
        <f t="shared" si="23"/>
        <v>149814.29999999999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 t="s">
        <v>112</v>
      </c>
      <c r="AM17" s="2" t="s">
        <v>113</v>
      </c>
      <c r="AN17" s="58">
        <v>6044259.3700000001</v>
      </c>
      <c r="AO17" s="4" t="str">
        <f t="shared" si="24"/>
        <v>2.2.1</v>
      </c>
      <c r="AP17" s="5">
        <f t="shared" si="13"/>
        <v>6044259.3700000001</v>
      </c>
      <c r="AQ17" s="3"/>
      <c r="AR17" s="3" t="s">
        <v>99</v>
      </c>
      <c r="AS17" s="3" t="s">
        <v>100</v>
      </c>
      <c r="AT17" s="55">
        <v>77741.13</v>
      </c>
      <c r="AU17" s="4" t="str">
        <f t="shared" si="14"/>
        <v>2.2.1</v>
      </c>
      <c r="AV17" s="5">
        <f t="shared" si="15"/>
        <v>77741.13</v>
      </c>
      <c r="AW17" s="3"/>
      <c r="AX17" s="3" t="s">
        <v>128</v>
      </c>
      <c r="AY17" s="3" t="s">
        <v>129</v>
      </c>
      <c r="AZ17" s="3">
        <v>325000</v>
      </c>
      <c r="BA17" s="4" t="str">
        <f t="shared" si="16"/>
        <v>2.2.2</v>
      </c>
      <c r="BB17" s="5">
        <f t="shared" si="17"/>
        <v>325000</v>
      </c>
      <c r="BC17" s="3"/>
      <c r="BD17" s="3" t="s">
        <v>101</v>
      </c>
      <c r="BE17" s="3" t="s">
        <v>102</v>
      </c>
      <c r="BF17" s="3">
        <v>25074.41</v>
      </c>
      <c r="BG17" s="4" t="str">
        <f t="shared" si="18"/>
        <v>2.2.1</v>
      </c>
      <c r="BH17" s="5">
        <f t="shared" si="19"/>
        <v>25074.41</v>
      </c>
      <c r="BI17" s="3"/>
      <c r="BJ17" s="3" t="s">
        <v>99</v>
      </c>
      <c r="BK17" s="3" t="s">
        <v>100</v>
      </c>
      <c r="BL17" s="3">
        <v>77978.539999999994</v>
      </c>
      <c r="BM17" s="4" t="str">
        <f t="shared" si="20"/>
        <v>2.2.1</v>
      </c>
      <c r="BN17" s="5">
        <f t="shared" si="21"/>
        <v>77978.539999999994</v>
      </c>
      <c r="BO17" s="3"/>
      <c r="BP17" s="3" t="s">
        <v>99</v>
      </c>
      <c r="BQ17" s="3" t="s">
        <v>100</v>
      </c>
      <c r="BR17" s="3">
        <v>77269.179999999993</v>
      </c>
      <c r="BS17" s="4" t="str">
        <f t="shared" si="22"/>
        <v>2.2.1</v>
      </c>
      <c r="BT17" s="5">
        <f t="shared" si="23"/>
        <v>77269.179999999993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 t="s">
        <v>163</v>
      </c>
      <c r="AM18" s="2" t="s">
        <v>164</v>
      </c>
      <c r="AN18" s="58">
        <v>79000</v>
      </c>
      <c r="AO18" s="4" t="str">
        <f t="shared" si="24"/>
        <v>2.2.3</v>
      </c>
      <c r="AP18" s="5">
        <f t="shared" si="13"/>
        <v>79000</v>
      </c>
      <c r="AQ18" s="3"/>
      <c r="AR18" s="3" t="s">
        <v>101</v>
      </c>
      <c r="AS18" s="3" t="s">
        <v>102</v>
      </c>
      <c r="AT18" s="55">
        <v>26059.5</v>
      </c>
      <c r="AU18" s="4" t="str">
        <f t="shared" si="14"/>
        <v>2.2.1</v>
      </c>
      <c r="AV18" s="5">
        <f t="shared" si="15"/>
        <v>26059.5</v>
      </c>
      <c r="AW18" s="3"/>
      <c r="AX18" s="3" t="s">
        <v>163</v>
      </c>
      <c r="AY18" s="3" t="s">
        <v>164</v>
      </c>
      <c r="AZ18" s="3">
        <v>79450</v>
      </c>
      <c r="BA18" s="4" t="str">
        <f t="shared" si="16"/>
        <v>2.2.3</v>
      </c>
      <c r="BB18" s="5">
        <f t="shared" si="17"/>
        <v>79450</v>
      </c>
      <c r="BC18" s="3"/>
      <c r="BD18" s="3" t="s">
        <v>112</v>
      </c>
      <c r="BE18" s="3" t="s">
        <v>113</v>
      </c>
      <c r="BF18" s="3">
        <v>5343605.45</v>
      </c>
      <c r="BG18" s="4" t="str">
        <f t="shared" si="18"/>
        <v>2.2.1</v>
      </c>
      <c r="BH18" s="5">
        <f t="shared" si="19"/>
        <v>5343605.45</v>
      </c>
      <c r="BI18" s="3"/>
      <c r="BJ18" s="3" t="s">
        <v>101</v>
      </c>
      <c r="BK18" s="3" t="s">
        <v>102</v>
      </c>
      <c r="BL18" s="3">
        <v>28647.48</v>
      </c>
      <c r="BM18" s="4" t="str">
        <f t="shared" si="20"/>
        <v>2.2.1</v>
      </c>
      <c r="BN18" s="5">
        <f t="shared" si="21"/>
        <v>28647.48</v>
      </c>
      <c r="BO18" s="3"/>
      <c r="BP18" s="3" t="s">
        <v>101</v>
      </c>
      <c r="BQ18" s="3" t="s">
        <v>102</v>
      </c>
      <c r="BR18" s="3">
        <v>25935.95</v>
      </c>
      <c r="BS18" s="4" t="str">
        <f t="shared" si="22"/>
        <v>2.2.1</v>
      </c>
      <c r="BT18" s="5">
        <f t="shared" si="23"/>
        <v>25935.95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 t="s">
        <v>231</v>
      </c>
      <c r="AM19" s="2" t="s">
        <v>232</v>
      </c>
      <c r="AN19" s="58">
        <v>37050</v>
      </c>
      <c r="AO19" s="4" t="str">
        <f t="shared" si="24"/>
        <v>2.2.5</v>
      </c>
      <c r="AP19" s="5">
        <f t="shared" si="13"/>
        <v>37050</v>
      </c>
      <c r="AQ19" s="3"/>
      <c r="AR19" s="3" t="s">
        <v>112</v>
      </c>
      <c r="AS19" s="3" t="s">
        <v>113</v>
      </c>
      <c r="AT19" s="55">
        <v>5261752.4800000004</v>
      </c>
      <c r="AU19" s="4" t="str">
        <f t="shared" si="14"/>
        <v>2.2.1</v>
      </c>
      <c r="AV19" s="5">
        <f t="shared" si="15"/>
        <v>5261752.4800000004</v>
      </c>
      <c r="AW19" s="3"/>
      <c r="AX19" s="3" t="s">
        <v>183</v>
      </c>
      <c r="AY19" s="3" t="s">
        <v>184</v>
      </c>
      <c r="AZ19" s="3">
        <v>742255.73</v>
      </c>
      <c r="BA19" s="4" t="str">
        <f t="shared" si="16"/>
        <v>2.2.5</v>
      </c>
      <c r="BB19" s="5">
        <f t="shared" si="17"/>
        <v>742255.73</v>
      </c>
      <c r="BC19" s="3"/>
      <c r="BD19" s="3" t="s">
        <v>128</v>
      </c>
      <c r="BE19" s="3" t="s">
        <v>129</v>
      </c>
      <c r="BF19" s="3">
        <v>138500</v>
      </c>
      <c r="BG19" s="4" t="str">
        <f t="shared" si="18"/>
        <v>2.2.2</v>
      </c>
      <c r="BH19" s="5">
        <f t="shared" si="19"/>
        <v>138500</v>
      </c>
      <c r="BI19" s="3"/>
      <c r="BJ19" s="3" t="s">
        <v>112</v>
      </c>
      <c r="BK19" s="3" t="s">
        <v>113</v>
      </c>
      <c r="BL19" s="3">
        <v>6740271.7300000004</v>
      </c>
      <c r="BM19" s="4" t="str">
        <f t="shared" si="20"/>
        <v>2.2.1</v>
      </c>
      <c r="BN19" s="5">
        <f t="shared" si="21"/>
        <v>6740271.7300000004</v>
      </c>
      <c r="BO19" s="3"/>
      <c r="BP19" s="3" t="s">
        <v>112</v>
      </c>
      <c r="BQ19" s="3" t="s">
        <v>113</v>
      </c>
      <c r="BR19" s="3">
        <v>5390676.3200000003</v>
      </c>
      <c r="BS19" s="4" t="str">
        <f t="shared" si="22"/>
        <v>2.2.1</v>
      </c>
      <c r="BT19" s="5">
        <f t="shared" si="23"/>
        <v>5390676.3200000003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 t="s">
        <v>233</v>
      </c>
      <c r="AM20" s="2" t="s">
        <v>234</v>
      </c>
      <c r="AN20" s="58">
        <v>207000</v>
      </c>
      <c r="AO20" s="4" t="str">
        <f t="shared" si="24"/>
        <v>2.2.5</v>
      </c>
      <c r="AP20" s="5">
        <f t="shared" si="13"/>
        <v>207000</v>
      </c>
      <c r="AQ20" s="3"/>
      <c r="AR20" s="3" t="s">
        <v>163</v>
      </c>
      <c r="AS20" s="3" t="s">
        <v>164</v>
      </c>
      <c r="AT20" s="55">
        <v>81350</v>
      </c>
      <c r="AU20" s="4" t="str">
        <f t="shared" si="14"/>
        <v>2.2.3</v>
      </c>
      <c r="AV20" s="5">
        <f t="shared" si="15"/>
        <v>81350</v>
      </c>
      <c r="AW20" s="3"/>
      <c r="AX20" s="3" t="s">
        <v>231</v>
      </c>
      <c r="AY20" s="3" t="s">
        <v>232</v>
      </c>
      <c r="AZ20" s="3">
        <v>37050</v>
      </c>
      <c r="BA20" s="4" t="str">
        <f t="shared" si="16"/>
        <v>2.2.5</v>
      </c>
      <c r="BB20" s="5">
        <f t="shared" si="17"/>
        <v>37050</v>
      </c>
      <c r="BC20" s="3"/>
      <c r="BD20" s="3" t="s">
        <v>163</v>
      </c>
      <c r="BE20" s="3" t="s">
        <v>164</v>
      </c>
      <c r="BF20" s="3">
        <v>191702</v>
      </c>
      <c r="BG20" s="4" t="str">
        <f t="shared" si="18"/>
        <v>2.2.3</v>
      </c>
      <c r="BH20" s="5">
        <f t="shared" si="19"/>
        <v>191702</v>
      </c>
      <c r="BI20" s="3"/>
      <c r="BJ20" s="3" t="s">
        <v>163</v>
      </c>
      <c r="BK20" s="3" t="s">
        <v>164</v>
      </c>
      <c r="BL20" s="3">
        <v>75182.5</v>
      </c>
      <c r="BM20" s="4" t="str">
        <f t="shared" si="20"/>
        <v>2.2.3</v>
      </c>
      <c r="BN20" s="5">
        <f t="shared" si="21"/>
        <v>75182.5</v>
      </c>
      <c r="BO20" s="3"/>
      <c r="BP20" s="3" t="s">
        <v>253</v>
      </c>
      <c r="BQ20" s="3" t="s">
        <v>254</v>
      </c>
      <c r="BR20" s="3">
        <v>167000</v>
      </c>
      <c r="BS20" s="4" t="str">
        <f t="shared" si="22"/>
        <v>2.2.2</v>
      </c>
      <c r="BT20" s="5">
        <f t="shared" si="23"/>
        <v>167000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 t="s">
        <v>205</v>
      </c>
      <c r="AM21" s="2" t="s">
        <v>206</v>
      </c>
      <c r="AN21" s="58">
        <v>200000</v>
      </c>
      <c r="AO21" s="4" t="str">
        <f t="shared" si="24"/>
        <v>2.2.5</v>
      </c>
      <c r="AP21" s="5">
        <f t="shared" si="13"/>
        <v>200000</v>
      </c>
      <c r="AQ21" s="3"/>
      <c r="AR21" s="3" t="s">
        <v>231</v>
      </c>
      <c r="AS21" s="3" t="s">
        <v>232</v>
      </c>
      <c r="AT21" s="55">
        <v>37050</v>
      </c>
      <c r="AU21" s="4" t="str">
        <f t="shared" si="14"/>
        <v>2.2.5</v>
      </c>
      <c r="AV21" s="5">
        <f t="shared" si="15"/>
        <v>37050</v>
      </c>
      <c r="AW21" s="3"/>
      <c r="AX21" s="3" t="s">
        <v>185</v>
      </c>
      <c r="AY21" s="3" t="s">
        <v>186</v>
      </c>
      <c r="AZ21" s="3">
        <v>4480</v>
      </c>
      <c r="BA21" s="4" t="str">
        <f t="shared" si="16"/>
        <v>2.2.7</v>
      </c>
      <c r="BB21" s="5">
        <f t="shared" si="17"/>
        <v>4480</v>
      </c>
      <c r="BC21" s="3"/>
      <c r="BD21" s="3" t="s">
        <v>183</v>
      </c>
      <c r="BE21" s="3" t="s">
        <v>184</v>
      </c>
      <c r="BF21" s="3">
        <v>47916</v>
      </c>
      <c r="BG21" s="4" t="str">
        <f t="shared" si="18"/>
        <v>2.2.5</v>
      </c>
      <c r="BH21" s="5">
        <f t="shared" si="19"/>
        <v>47916</v>
      </c>
      <c r="BI21" s="3"/>
      <c r="BJ21" s="3" t="s">
        <v>183</v>
      </c>
      <c r="BK21" s="3" t="s">
        <v>184</v>
      </c>
      <c r="BL21" s="3">
        <v>119790</v>
      </c>
      <c r="BM21" s="4" t="str">
        <f t="shared" si="20"/>
        <v>2.2.5</v>
      </c>
      <c r="BN21" s="5">
        <f t="shared" si="21"/>
        <v>119790</v>
      </c>
      <c r="BO21" s="3"/>
      <c r="BP21" s="3" t="s">
        <v>128</v>
      </c>
      <c r="BQ21" s="3" t="s">
        <v>129</v>
      </c>
      <c r="BR21" s="3">
        <v>172250</v>
      </c>
      <c r="BS21" s="4" t="str">
        <f t="shared" si="22"/>
        <v>2.2.2</v>
      </c>
      <c r="BT21" s="5">
        <f t="shared" si="23"/>
        <v>172250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 t="s">
        <v>185</v>
      </c>
      <c r="AM22" s="2" t="s">
        <v>186</v>
      </c>
      <c r="AN22" s="58">
        <v>190</v>
      </c>
      <c r="AO22" s="4" t="str">
        <f t="shared" si="24"/>
        <v>2.2.7</v>
      </c>
      <c r="AP22" s="5">
        <f t="shared" si="13"/>
        <v>190</v>
      </c>
      <c r="AQ22" s="3"/>
      <c r="AR22" s="3" t="s">
        <v>185</v>
      </c>
      <c r="AS22" s="3" t="s">
        <v>186</v>
      </c>
      <c r="AT22" s="55">
        <v>5010</v>
      </c>
      <c r="AU22" s="4" t="str">
        <f t="shared" si="14"/>
        <v>2.2.7</v>
      </c>
      <c r="AV22" s="5">
        <f t="shared" si="15"/>
        <v>5010</v>
      </c>
      <c r="AW22" s="3"/>
      <c r="AX22" s="3" t="s">
        <v>165</v>
      </c>
      <c r="AY22" s="3" t="s">
        <v>166</v>
      </c>
      <c r="AZ22" s="3">
        <v>360000</v>
      </c>
      <c r="BA22" s="4" t="str">
        <f t="shared" si="16"/>
        <v>2.2.7</v>
      </c>
      <c r="BB22" s="5">
        <f t="shared" si="17"/>
        <v>360000</v>
      </c>
      <c r="BC22" s="3"/>
      <c r="BD22" s="3" t="s">
        <v>231</v>
      </c>
      <c r="BE22" s="3" t="s">
        <v>232</v>
      </c>
      <c r="BF22" s="3">
        <v>37050</v>
      </c>
      <c r="BG22" s="4" t="str">
        <f t="shared" si="18"/>
        <v>2.2.5</v>
      </c>
      <c r="BH22" s="5">
        <f t="shared" si="19"/>
        <v>37050</v>
      </c>
      <c r="BI22" s="3"/>
      <c r="BJ22" s="3" t="s">
        <v>231</v>
      </c>
      <c r="BK22" s="3" t="s">
        <v>232</v>
      </c>
      <c r="BL22" s="3">
        <v>37050</v>
      </c>
      <c r="BM22" s="4" t="str">
        <f t="shared" si="20"/>
        <v>2.2.5</v>
      </c>
      <c r="BN22" s="5">
        <f t="shared" si="21"/>
        <v>37050</v>
      </c>
      <c r="BO22" s="3"/>
      <c r="BP22" s="3" t="s">
        <v>163</v>
      </c>
      <c r="BQ22" s="3" t="s">
        <v>164</v>
      </c>
      <c r="BR22" s="3">
        <v>97792.5</v>
      </c>
      <c r="BS22" s="4" t="str">
        <f t="shared" si="22"/>
        <v>2.2.3</v>
      </c>
      <c r="BT22" s="5">
        <f t="shared" si="23"/>
        <v>97792.5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 t="s">
        <v>103</v>
      </c>
      <c r="AM23" s="2" t="s">
        <v>104</v>
      </c>
      <c r="AN23" s="58">
        <v>60864.53</v>
      </c>
      <c r="AO23" s="4" t="str">
        <f t="shared" si="24"/>
        <v>2.2.8</v>
      </c>
      <c r="AP23" s="5">
        <f t="shared" si="13"/>
        <v>60864.53</v>
      </c>
      <c r="AQ23" s="3"/>
      <c r="AR23" s="3" t="s">
        <v>165</v>
      </c>
      <c r="AS23" s="3" t="s">
        <v>166</v>
      </c>
      <c r="AT23" s="55">
        <v>1200</v>
      </c>
      <c r="AU23" s="4" t="str">
        <f t="shared" si="14"/>
        <v>2.2.7</v>
      </c>
      <c r="AV23" s="5">
        <f t="shared" si="15"/>
        <v>1200</v>
      </c>
      <c r="AW23" s="3"/>
      <c r="AX23" s="3" t="s">
        <v>103</v>
      </c>
      <c r="AY23" s="3" t="s">
        <v>104</v>
      </c>
      <c r="AZ23" s="3">
        <v>57386.22</v>
      </c>
      <c r="BA23" s="4" t="str">
        <f t="shared" si="16"/>
        <v>2.2.8</v>
      </c>
      <c r="BB23" s="5">
        <f t="shared" si="17"/>
        <v>57386.22</v>
      </c>
      <c r="BC23" s="3"/>
      <c r="BD23" s="3" t="s">
        <v>233</v>
      </c>
      <c r="BE23" s="3" t="s">
        <v>234</v>
      </c>
      <c r="BF23" s="3">
        <v>83250</v>
      </c>
      <c r="BG23" s="4" t="str">
        <f t="shared" si="18"/>
        <v>2.2.5</v>
      </c>
      <c r="BH23" s="5">
        <f t="shared" si="19"/>
        <v>83250</v>
      </c>
      <c r="BI23" s="3"/>
      <c r="BJ23" s="3" t="s">
        <v>165</v>
      </c>
      <c r="BK23" s="3" t="s">
        <v>166</v>
      </c>
      <c r="BL23" s="3">
        <v>278950</v>
      </c>
      <c r="BM23" s="4" t="str">
        <f t="shared" si="20"/>
        <v>2.2.7</v>
      </c>
      <c r="BN23" s="5">
        <f t="shared" si="21"/>
        <v>278950</v>
      </c>
      <c r="BO23" s="3"/>
      <c r="BP23" s="3" t="s">
        <v>231</v>
      </c>
      <c r="BQ23" s="3" t="s">
        <v>232</v>
      </c>
      <c r="BR23" s="3">
        <v>148200</v>
      </c>
      <c r="BS23" s="4" t="str">
        <f t="shared" si="22"/>
        <v>2.2.5</v>
      </c>
      <c r="BT23" s="5">
        <f t="shared" si="23"/>
        <v>148200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 t="s">
        <v>189</v>
      </c>
      <c r="AM24" s="2" t="s">
        <v>190</v>
      </c>
      <c r="AN24" s="58">
        <v>1069.6500000000001</v>
      </c>
      <c r="AO24" s="4" t="str">
        <f t="shared" si="24"/>
        <v>2.2.8</v>
      </c>
      <c r="AP24" s="5">
        <f t="shared" si="13"/>
        <v>1069.6500000000001</v>
      </c>
      <c r="AQ24" s="3"/>
      <c r="AR24" s="3" t="s">
        <v>103</v>
      </c>
      <c r="AS24" s="3" t="s">
        <v>104</v>
      </c>
      <c r="AT24" s="55">
        <v>49161.74</v>
      </c>
      <c r="AU24" s="4" t="str">
        <f t="shared" si="14"/>
        <v>2.2.8</v>
      </c>
      <c r="AV24" s="5">
        <f t="shared" si="15"/>
        <v>49161.74</v>
      </c>
      <c r="AW24" s="3"/>
      <c r="AX24" s="3" t="s">
        <v>187</v>
      </c>
      <c r="AY24" s="3" t="s">
        <v>188</v>
      </c>
      <c r="AZ24" s="3">
        <v>2240</v>
      </c>
      <c r="BA24" s="4" t="str">
        <f t="shared" si="16"/>
        <v>2.2.8</v>
      </c>
      <c r="BB24" s="5">
        <f t="shared" si="17"/>
        <v>2240</v>
      </c>
      <c r="BC24" s="3"/>
      <c r="BD24" s="3" t="s">
        <v>205</v>
      </c>
      <c r="BE24" s="3" t="s">
        <v>206</v>
      </c>
      <c r="BF24" s="3">
        <v>200000</v>
      </c>
      <c r="BG24" s="4" t="str">
        <f t="shared" si="18"/>
        <v>2.2.5</v>
      </c>
      <c r="BH24" s="5">
        <f t="shared" si="19"/>
        <v>200000</v>
      </c>
      <c r="BI24" s="3"/>
      <c r="BJ24" s="3" t="s">
        <v>103</v>
      </c>
      <c r="BK24" s="3" t="s">
        <v>104</v>
      </c>
      <c r="BL24" s="3">
        <v>50192.480000000003</v>
      </c>
      <c r="BM24" s="4" t="str">
        <f t="shared" si="20"/>
        <v>2.2.8</v>
      </c>
      <c r="BN24" s="5">
        <f t="shared" si="21"/>
        <v>50192.480000000003</v>
      </c>
      <c r="BO24" s="3"/>
      <c r="BP24" s="3" t="s">
        <v>185</v>
      </c>
      <c r="BQ24" s="3" t="s">
        <v>186</v>
      </c>
      <c r="BR24" s="3">
        <v>227220</v>
      </c>
      <c r="BS24" s="4" t="str">
        <f t="shared" si="22"/>
        <v>2.2.7</v>
      </c>
      <c r="BT24" s="5">
        <f t="shared" si="23"/>
        <v>227220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 t="s">
        <v>105</v>
      </c>
      <c r="AM25" s="2" t="s">
        <v>106</v>
      </c>
      <c r="AN25" s="58">
        <v>611666.6</v>
      </c>
      <c r="AO25" s="4" t="str">
        <f t="shared" si="24"/>
        <v>2.2.8</v>
      </c>
      <c r="AP25" s="5">
        <f t="shared" si="13"/>
        <v>611666.6</v>
      </c>
      <c r="AQ25" s="3"/>
      <c r="AR25" s="3" t="s">
        <v>187</v>
      </c>
      <c r="AS25" s="3" t="s">
        <v>188</v>
      </c>
      <c r="AT25" s="55">
        <v>520</v>
      </c>
      <c r="AU25" s="4" t="str">
        <f t="shared" si="14"/>
        <v>2.2.8</v>
      </c>
      <c r="AV25" s="5">
        <f t="shared" si="15"/>
        <v>520</v>
      </c>
      <c r="AW25" s="3"/>
      <c r="AX25" s="3" t="s">
        <v>189</v>
      </c>
      <c r="AY25" s="3" t="s">
        <v>190</v>
      </c>
      <c r="AZ25" s="3">
        <v>2805.95</v>
      </c>
      <c r="BA25" s="4" t="str">
        <f t="shared" si="16"/>
        <v>2.2.8</v>
      </c>
      <c r="BB25" s="5">
        <f t="shared" si="17"/>
        <v>2805.95</v>
      </c>
      <c r="BC25" s="3"/>
      <c r="BD25" s="3" t="s">
        <v>221</v>
      </c>
      <c r="BE25" s="3" t="s">
        <v>222</v>
      </c>
      <c r="BF25" s="3">
        <v>651398.56999999995</v>
      </c>
      <c r="BG25" s="4" t="str">
        <f t="shared" si="18"/>
        <v>2.2.6</v>
      </c>
      <c r="BH25" s="5">
        <f t="shared" si="19"/>
        <v>651398.56999999995</v>
      </c>
      <c r="BI25" s="3"/>
      <c r="BJ25" s="3" t="s">
        <v>187</v>
      </c>
      <c r="BK25" s="3" t="s">
        <v>188</v>
      </c>
      <c r="BL25" s="3">
        <v>1080</v>
      </c>
      <c r="BM25" s="4" t="str">
        <f t="shared" si="20"/>
        <v>2.2.8</v>
      </c>
      <c r="BN25" s="5">
        <f t="shared" si="21"/>
        <v>1080</v>
      </c>
      <c r="BO25" s="3"/>
      <c r="BP25" s="3" t="s">
        <v>165</v>
      </c>
      <c r="BQ25" s="3" t="s">
        <v>166</v>
      </c>
      <c r="BR25" s="3">
        <v>360360.04</v>
      </c>
      <c r="BS25" s="4" t="str">
        <f t="shared" si="22"/>
        <v>2.2.7</v>
      </c>
      <c r="BT25" s="5">
        <f t="shared" si="23"/>
        <v>360360.04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 t="s">
        <v>137</v>
      </c>
      <c r="AM26" s="2" t="s">
        <v>138</v>
      </c>
      <c r="AN26" s="58">
        <v>143380</v>
      </c>
      <c r="AO26" s="4" t="str">
        <f t="shared" si="24"/>
        <v>2.2.9</v>
      </c>
      <c r="AP26" s="5">
        <f t="shared" si="13"/>
        <v>143380</v>
      </c>
      <c r="AQ26" s="3"/>
      <c r="AR26" s="3" t="s">
        <v>105</v>
      </c>
      <c r="AS26" s="3" t="s">
        <v>106</v>
      </c>
      <c r="AT26" s="55">
        <v>425711.54</v>
      </c>
      <c r="AU26" s="4" t="str">
        <f t="shared" si="14"/>
        <v>2.2.8</v>
      </c>
      <c r="AV26" s="5">
        <f t="shared" si="15"/>
        <v>425711.54</v>
      </c>
      <c r="AW26" s="3"/>
      <c r="AX26" s="3" t="s">
        <v>105</v>
      </c>
      <c r="AY26" s="3" t="s">
        <v>106</v>
      </c>
      <c r="AZ26" s="3">
        <v>585556.39</v>
      </c>
      <c r="BA26" s="4" t="str">
        <f t="shared" si="16"/>
        <v>2.2.8</v>
      </c>
      <c r="BB26" s="5">
        <f t="shared" si="17"/>
        <v>585556.39</v>
      </c>
      <c r="BC26" s="3"/>
      <c r="BD26" s="3" t="s">
        <v>165</v>
      </c>
      <c r="BE26" s="3" t="s">
        <v>166</v>
      </c>
      <c r="BF26" s="3">
        <v>470650</v>
      </c>
      <c r="BG26" s="4" t="str">
        <f t="shared" si="18"/>
        <v>2.2.7</v>
      </c>
      <c r="BH26" s="5">
        <f t="shared" si="19"/>
        <v>470650</v>
      </c>
      <c r="BI26" s="3"/>
      <c r="BJ26" s="3" t="s">
        <v>189</v>
      </c>
      <c r="BK26" s="3" t="s">
        <v>190</v>
      </c>
      <c r="BL26" s="3">
        <v>2062.54</v>
      </c>
      <c r="BM26" s="4" t="str">
        <f t="shared" si="20"/>
        <v>2.2.8</v>
      </c>
      <c r="BN26" s="5">
        <f t="shared" si="21"/>
        <v>2062.54</v>
      </c>
      <c r="BO26" s="3"/>
      <c r="BP26" s="3" t="s">
        <v>103</v>
      </c>
      <c r="BQ26" s="3" t="s">
        <v>104</v>
      </c>
      <c r="BR26" s="3">
        <v>58585.35</v>
      </c>
      <c r="BS26" s="4" t="str">
        <f t="shared" si="22"/>
        <v>2.2.8</v>
      </c>
      <c r="BT26" s="5">
        <f t="shared" si="23"/>
        <v>58585.35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 t="s">
        <v>141</v>
      </c>
      <c r="AM27" s="2" t="s">
        <v>142</v>
      </c>
      <c r="AN27" s="58">
        <v>2424.4299999999998</v>
      </c>
      <c r="AO27" s="4" t="str">
        <f t="shared" si="24"/>
        <v>2.3.1</v>
      </c>
      <c r="AP27" s="5">
        <f t="shared" si="13"/>
        <v>2424.4299999999998</v>
      </c>
      <c r="AQ27" s="3"/>
      <c r="AR27" s="3" t="s">
        <v>137</v>
      </c>
      <c r="AS27" s="3" t="s">
        <v>138</v>
      </c>
      <c r="AT27" s="55">
        <v>63204.26</v>
      </c>
      <c r="AU27" s="4" t="str">
        <f t="shared" si="14"/>
        <v>2.2.9</v>
      </c>
      <c r="AV27" s="5">
        <f t="shared" si="15"/>
        <v>63204.26</v>
      </c>
      <c r="AW27" s="3"/>
      <c r="AX27" s="3" t="s">
        <v>223</v>
      </c>
      <c r="AY27" s="3" t="s">
        <v>224</v>
      </c>
      <c r="AZ27" s="3">
        <v>203389</v>
      </c>
      <c r="BA27" s="4" t="str">
        <f t="shared" si="16"/>
        <v>2.2.9</v>
      </c>
      <c r="BB27" s="5">
        <f t="shared" si="17"/>
        <v>203389</v>
      </c>
      <c r="BC27" s="3"/>
      <c r="BD27" s="3" t="s">
        <v>103</v>
      </c>
      <c r="BE27" s="3" t="s">
        <v>104</v>
      </c>
      <c r="BF27" s="3">
        <v>59607.6</v>
      </c>
      <c r="BG27" s="4" t="str">
        <f t="shared" si="18"/>
        <v>2.2.8</v>
      </c>
      <c r="BH27" s="5">
        <f t="shared" si="19"/>
        <v>59607.6</v>
      </c>
      <c r="BI27" s="3"/>
      <c r="BJ27" s="3" t="s">
        <v>249</v>
      </c>
      <c r="BK27" s="3" t="s">
        <v>250</v>
      </c>
      <c r="BL27" s="3">
        <v>105932.2</v>
      </c>
      <c r="BM27" s="4" t="str">
        <f t="shared" si="20"/>
        <v>2.2.8</v>
      </c>
      <c r="BN27" s="5">
        <f t="shared" si="21"/>
        <v>105932.2</v>
      </c>
      <c r="BO27" s="3"/>
      <c r="BP27" s="3" t="s">
        <v>105</v>
      </c>
      <c r="BQ27" s="3" t="s">
        <v>106</v>
      </c>
      <c r="BR27" s="3">
        <v>568720.4</v>
      </c>
      <c r="BS27" s="4" t="str">
        <f t="shared" si="22"/>
        <v>2.2.8</v>
      </c>
      <c r="BT27" s="5">
        <f t="shared" si="23"/>
        <v>568720.4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 t="s">
        <v>143</v>
      </c>
      <c r="AM28" s="2" t="s">
        <v>144</v>
      </c>
      <c r="AN28" s="58">
        <v>646800</v>
      </c>
      <c r="AO28" s="4" t="str">
        <f t="shared" si="24"/>
        <v>2.3.7</v>
      </c>
      <c r="AP28" s="5">
        <f t="shared" si="13"/>
        <v>646800</v>
      </c>
      <c r="AQ28" s="3"/>
      <c r="AR28" s="3" t="s">
        <v>141</v>
      </c>
      <c r="AS28" s="3" t="s">
        <v>142</v>
      </c>
      <c r="AT28" s="55">
        <v>65799.520000000004</v>
      </c>
      <c r="AU28" s="4" t="str">
        <f t="shared" si="14"/>
        <v>2.3.1</v>
      </c>
      <c r="AV28" s="5">
        <f t="shared" si="15"/>
        <v>65799.520000000004</v>
      </c>
      <c r="AW28" s="3"/>
      <c r="AX28" s="3" t="s">
        <v>137</v>
      </c>
      <c r="AY28" s="3" t="s">
        <v>138</v>
      </c>
      <c r="AZ28" s="3">
        <v>93001.1</v>
      </c>
      <c r="BA28" s="4" t="str">
        <f t="shared" si="16"/>
        <v>2.2.9</v>
      </c>
      <c r="BB28" s="5">
        <f t="shared" si="17"/>
        <v>93001.1</v>
      </c>
      <c r="BC28" s="3"/>
      <c r="BD28" s="3" t="s">
        <v>105</v>
      </c>
      <c r="BE28" s="3" t="s">
        <v>106</v>
      </c>
      <c r="BF28" s="3">
        <v>703787.11</v>
      </c>
      <c r="BG28" s="4" t="str">
        <f t="shared" si="18"/>
        <v>2.2.8</v>
      </c>
      <c r="BH28" s="5">
        <f t="shared" si="19"/>
        <v>703787.11</v>
      </c>
      <c r="BI28" s="3"/>
      <c r="BJ28" s="3" t="s">
        <v>105</v>
      </c>
      <c r="BK28" s="3" t="s">
        <v>106</v>
      </c>
      <c r="BL28" s="3">
        <v>497867.11</v>
      </c>
      <c r="BM28" s="4" t="str">
        <f t="shared" si="20"/>
        <v>2.2.8</v>
      </c>
      <c r="BN28" s="5">
        <f t="shared" si="21"/>
        <v>497867.11</v>
      </c>
      <c r="BO28" s="3"/>
      <c r="BP28" s="3" t="s">
        <v>223</v>
      </c>
      <c r="BQ28" s="3" t="s">
        <v>224</v>
      </c>
      <c r="BR28" s="3">
        <v>847457.63</v>
      </c>
      <c r="BS28" s="4" t="str">
        <f t="shared" si="22"/>
        <v>2.2.9</v>
      </c>
      <c r="BT28" s="5">
        <f t="shared" si="23"/>
        <v>847457.63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 t="s">
        <v>145</v>
      </c>
      <c r="AM29" s="2" t="s">
        <v>146</v>
      </c>
      <c r="AN29" s="58">
        <v>491800</v>
      </c>
      <c r="AO29" s="4" t="str">
        <f t="shared" si="24"/>
        <v>2.3.7</v>
      </c>
      <c r="AP29" s="5">
        <f t="shared" si="13"/>
        <v>491800</v>
      </c>
      <c r="AQ29" s="3"/>
      <c r="AR29" s="3" t="s">
        <v>239</v>
      </c>
      <c r="AS29" s="3" t="s">
        <v>240</v>
      </c>
      <c r="AT29" s="55">
        <v>8135.59</v>
      </c>
      <c r="AU29" s="4" t="str">
        <f t="shared" si="14"/>
        <v>2.3.1</v>
      </c>
      <c r="AV29" s="5">
        <f t="shared" si="15"/>
        <v>8135.59</v>
      </c>
      <c r="AW29" s="3"/>
      <c r="AX29" s="3" t="s">
        <v>141</v>
      </c>
      <c r="AY29" s="3" t="s">
        <v>142</v>
      </c>
      <c r="AZ29" s="3">
        <v>24722.84</v>
      </c>
      <c r="BA29" s="4" t="str">
        <f t="shared" si="16"/>
        <v>2.3.1</v>
      </c>
      <c r="BB29" s="5">
        <f t="shared" si="17"/>
        <v>24722.84</v>
      </c>
      <c r="BC29" s="3"/>
      <c r="BD29" s="3" t="s">
        <v>137</v>
      </c>
      <c r="BE29" s="3" t="s">
        <v>138</v>
      </c>
      <c r="BF29" s="3">
        <v>100604.31</v>
      </c>
      <c r="BG29" s="4" t="str">
        <f t="shared" si="18"/>
        <v>2.2.9</v>
      </c>
      <c r="BH29" s="5">
        <f t="shared" si="19"/>
        <v>100604.31</v>
      </c>
      <c r="BI29" s="3"/>
      <c r="BJ29" s="3" t="s">
        <v>137</v>
      </c>
      <c r="BK29" s="3" t="s">
        <v>138</v>
      </c>
      <c r="BL29" s="3">
        <v>11773</v>
      </c>
      <c r="BM29" s="4" t="str">
        <f t="shared" si="20"/>
        <v>2.2.9</v>
      </c>
      <c r="BN29" s="5">
        <f t="shared" si="21"/>
        <v>11773</v>
      </c>
      <c r="BO29" s="3"/>
      <c r="BP29" s="3" t="s">
        <v>139</v>
      </c>
      <c r="BQ29" s="3" t="s">
        <v>140</v>
      </c>
      <c r="BR29" s="3">
        <v>210169.49</v>
      </c>
      <c r="BS29" s="4" t="str">
        <f t="shared" si="22"/>
        <v>2.2.9</v>
      </c>
      <c r="BT29" s="5">
        <f t="shared" si="23"/>
        <v>210169.49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 t="s">
        <v>155</v>
      </c>
      <c r="AM30" s="2" t="s">
        <v>156</v>
      </c>
      <c r="AN30" s="58">
        <v>85753.5</v>
      </c>
      <c r="AO30" s="4" t="str">
        <f t="shared" si="24"/>
        <v>2.3.9</v>
      </c>
      <c r="AP30" s="5">
        <f t="shared" si="13"/>
        <v>85753.5</v>
      </c>
      <c r="AQ30" s="3"/>
      <c r="AR30" s="3" t="s">
        <v>225</v>
      </c>
      <c r="AS30" s="3" t="s">
        <v>226</v>
      </c>
      <c r="AT30" s="55">
        <v>83186.45</v>
      </c>
      <c r="AU30" s="4" t="str">
        <f t="shared" si="14"/>
        <v>2.3.6</v>
      </c>
      <c r="AV30" s="5">
        <f t="shared" si="15"/>
        <v>83186.45</v>
      </c>
      <c r="AW30" s="3"/>
      <c r="AX30" s="3" t="s">
        <v>211</v>
      </c>
      <c r="AY30" s="3" t="s">
        <v>212</v>
      </c>
      <c r="AZ30" s="3">
        <v>36875</v>
      </c>
      <c r="BA30" s="4" t="str">
        <f t="shared" si="16"/>
        <v>2.3.3</v>
      </c>
      <c r="BB30" s="5">
        <f t="shared" si="17"/>
        <v>36875</v>
      </c>
      <c r="BC30" s="3"/>
      <c r="BD30" s="3" t="s">
        <v>141</v>
      </c>
      <c r="BE30" s="3" t="s">
        <v>142</v>
      </c>
      <c r="BF30" s="3">
        <v>24472.030000000002</v>
      </c>
      <c r="BG30" s="4" t="str">
        <f t="shared" si="18"/>
        <v>2.3.1</v>
      </c>
      <c r="BH30" s="5">
        <f t="shared" si="19"/>
        <v>24472.030000000002</v>
      </c>
      <c r="BI30" s="3"/>
      <c r="BJ30" s="3" t="s">
        <v>141</v>
      </c>
      <c r="BK30" s="3" t="s">
        <v>142</v>
      </c>
      <c r="BL30" s="3">
        <v>390726.64</v>
      </c>
      <c r="BM30" s="4" t="str">
        <f t="shared" si="20"/>
        <v>2.3.1</v>
      </c>
      <c r="BN30" s="5">
        <f t="shared" si="21"/>
        <v>390726.64</v>
      </c>
      <c r="BO30" s="3"/>
      <c r="BP30" s="3" t="s">
        <v>211</v>
      </c>
      <c r="BQ30" s="3" t="s">
        <v>212</v>
      </c>
      <c r="BR30" s="3">
        <v>33000</v>
      </c>
      <c r="BS30" s="4" t="str">
        <f t="shared" si="22"/>
        <v>2.3.3</v>
      </c>
      <c r="BT30" s="5">
        <f t="shared" si="23"/>
        <v>33000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 t="s">
        <v>157</v>
      </c>
      <c r="AM31" s="2" t="s">
        <v>158</v>
      </c>
      <c r="AN31" s="58">
        <v>3502.08</v>
      </c>
      <c r="AO31" s="4" t="str">
        <f t="shared" si="24"/>
        <v>2.3.9</v>
      </c>
      <c r="AP31" s="5">
        <f t="shared" si="13"/>
        <v>3502.08</v>
      </c>
      <c r="AQ31" s="3"/>
      <c r="AR31" s="3" t="s">
        <v>241</v>
      </c>
      <c r="AS31" s="3" t="s">
        <v>242</v>
      </c>
      <c r="AT31" s="55">
        <v>36576.17</v>
      </c>
      <c r="AU31" s="4" t="str">
        <f t="shared" si="14"/>
        <v>2.3.6</v>
      </c>
      <c r="AV31" s="5">
        <f t="shared" si="15"/>
        <v>36576.17</v>
      </c>
      <c r="AW31" s="3"/>
      <c r="AX31" s="3" t="s">
        <v>191</v>
      </c>
      <c r="AY31" s="3" t="s">
        <v>192</v>
      </c>
      <c r="AZ31" s="3">
        <v>4800</v>
      </c>
      <c r="BA31" s="4" t="str">
        <f t="shared" si="16"/>
        <v>2.3.3</v>
      </c>
      <c r="BB31" s="5">
        <f t="shared" si="17"/>
        <v>4800</v>
      </c>
      <c r="BC31" s="3"/>
      <c r="BD31" s="3" t="s">
        <v>211</v>
      </c>
      <c r="BE31" s="3" t="s">
        <v>212</v>
      </c>
      <c r="BF31" s="3">
        <v>68800</v>
      </c>
      <c r="BG31" s="4" t="str">
        <f t="shared" si="18"/>
        <v>2.3.3</v>
      </c>
      <c r="BH31" s="5">
        <f t="shared" si="19"/>
        <v>68800</v>
      </c>
      <c r="BI31" s="3"/>
      <c r="BJ31" s="3" t="s">
        <v>251</v>
      </c>
      <c r="BK31" s="3" t="s">
        <v>252</v>
      </c>
      <c r="BL31" s="3">
        <v>636000</v>
      </c>
      <c r="BM31" s="4" t="str">
        <f t="shared" si="20"/>
        <v>2.3.2</v>
      </c>
      <c r="BN31" s="5">
        <f t="shared" si="21"/>
        <v>636000</v>
      </c>
      <c r="BO31" s="3"/>
      <c r="BP31" s="3" t="s">
        <v>191</v>
      </c>
      <c r="BQ31" s="3" t="s">
        <v>192</v>
      </c>
      <c r="BR31" s="3">
        <v>14700</v>
      </c>
      <c r="BS31" s="4" t="str">
        <f t="shared" si="22"/>
        <v>2.3.3</v>
      </c>
      <c r="BT31" s="5">
        <f t="shared" si="23"/>
        <v>14700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 t="s">
        <v>235</v>
      </c>
      <c r="AM32" s="2" t="s">
        <v>236</v>
      </c>
      <c r="AN32" s="58">
        <v>555318.67000000004</v>
      </c>
      <c r="AO32" s="4" t="str">
        <f t="shared" si="24"/>
        <v>2.6.1</v>
      </c>
      <c r="AP32" s="5">
        <f t="shared" si="13"/>
        <v>555318.67000000004</v>
      </c>
      <c r="AQ32" s="3"/>
      <c r="AR32" s="3" t="s">
        <v>227</v>
      </c>
      <c r="AS32" s="3" t="s">
        <v>228</v>
      </c>
      <c r="AT32" s="55">
        <v>3728.81</v>
      </c>
      <c r="AU32" s="4" t="str">
        <f t="shared" si="14"/>
        <v>2.3.6</v>
      </c>
      <c r="AV32" s="5">
        <f t="shared" si="15"/>
        <v>3728.81</v>
      </c>
      <c r="AW32" s="3"/>
      <c r="AX32" s="3" t="s">
        <v>241</v>
      </c>
      <c r="AY32" s="3" t="s">
        <v>242</v>
      </c>
      <c r="AZ32" s="3">
        <v>37800</v>
      </c>
      <c r="BA32" s="4" t="str">
        <f t="shared" si="16"/>
        <v>2.3.6</v>
      </c>
      <c r="BB32" s="5">
        <f t="shared" si="17"/>
        <v>37800</v>
      </c>
      <c r="BC32" s="3"/>
      <c r="BD32" s="3" t="s">
        <v>191</v>
      </c>
      <c r="BE32" s="3" t="s">
        <v>192</v>
      </c>
      <c r="BF32" s="3">
        <v>65613.06</v>
      </c>
      <c r="BG32" s="4" t="str">
        <f t="shared" si="18"/>
        <v>2.3.3</v>
      </c>
      <c r="BH32" s="5">
        <f t="shared" si="19"/>
        <v>65613.06</v>
      </c>
      <c r="BI32" s="3"/>
      <c r="BJ32" s="3" t="s">
        <v>143</v>
      </c>
      <c r="BK32" s="3" t="s">
        <v>144</v>
      </c>
      <c r="BL32" s="3">
        <v>654300</v>
      </c>
      <c r="BM32" s="4" t="str">
        <f t="shared" si="20"/>
        <v>2.3.7</v>
      </c>
      <c r="BN32" s="5">
        <f t="shared" si="21"/>
        <v>654300</v>
      </c>
      <c r="BO32" s="3"/>
      <c r="BP32" s="3" t="s">
        <v>143</v>
      </c>
      <c r="BQ32" s="3" t="s">
        <v>144</v>
      </c>
      <c r="BR32" s="3">
        <v>444800</v>
      </c>
      <c r="BS32" s="4" t="str">
        <f t="shared" si="22"/>
        <v>2.3.7</v>
      </c>
      <c r="BT32" s="5">
        <f t="shared" si="23"/>
        <v>444800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 t="s">
        <v>199</v>
      </c>
      <c r="AM33" s="2" t="s">
        <v>200</v>
      </c>
      <c r="AN33" s="58">
        <v>73902</v>
      </c>
      <c r="AO33" s="4" t="str">
        <f t="shared" si="24"/>
        <v>2.6.1</v>
      </c>
      <c r="AP33" s="5">
        <f t="shared" si="13"/>
        <v>73902</v>
      </c>
      <c r="AQ33" s="3"/>
      <c r="AR33" s="3" t="s">
        <v>143</v>
      </c>
      <c r="AS33" s="3" t="s">
        <v>144</v>
      </c>
      <c r="AT33" s="55">
        <v>461200</v>
      </c>
      <c r="AU33" s="4" t="str">
        <f t="shared" si="14"/>
        <v>2.3.7</v>
      </c>
      <c r="AV33" s="5">
        <f t="shared" si="15"/>
        <v>461200</v>
      </c>
      <c r="AW33" s="3"/>
      <c r="AX33" s="3" t="s">
        <v>227</v>
      </c>
      <c r="AY33" s="3" t="s">
        <v>228</v>
      </c>
      <c r="AZ33" s="3">
        <v>81000</v>
      </c>
      <c r="BA33" s="4" t="str">
        <f t="shared" si="16"/>
        <v>2.3.6</v>
      </c>
      <c r="BB33" s="5">
        <f t="shared" si="17"/>
        <v>81000</v>
      </c>
      <c r="BC33" s="3"/>
      <c r="BD33" s="3" t="s">
        <v>143</v>
      </c>
      <c r="BE33" s="3" t="s">
        <v>144</v>
      </c>
      <c r="BF33" s="3">
        <v>445200</v>
      </c>
      <c r="BG33" s="4" t="str">
        <f t="shared" si="18"/>
        <v>2.3.7</v>
      </c>
      <c r="BH33" s="5">
        <f t="shared" si="19"/>
        <v>445200</v>
      </c>
      <c r="BI33" s="3"/>
      <c r="BJ33" s="3" t="s">
        <v>145</v>
      </c>
      <c r="BK33" s="3" t="s">
        <v>146</v>
      </c>
      <c r="BL33" s="3">
        <v>304000</v>
      </c>
      <c r="BM33" s="4" t="str">
        <f t="shared" si="20"/>
        <v>2.3.7</v>
      </c>
      <c r="BN33" s="5">
        <f t="shared" si="21"/>
        <v>304000</v>
      </c>
      <c r="BO33" s="3"/>
      <c r="BP33" s="3" t="s">
        <v>145</v>
      </c>
      <c r="BQ33" s="3" t="s">
        <v>146</v>
      </c>
      <c r="BR33" s="3">
        <v>182000</v>
      </c>
      <c r="BS33" s="4" t="str">
        <f t="shared" si="22"/>
        <v>2.3.7</v>
      </c>
      <c r="BT33" s="5">
        <f t="shared" si="23"/>
        <v>182000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 t="s">
        <v>237</v>
      </c>
      <c r="AM34" s="2" t="s">
        <v>238</v>
      </c>
      <c r="AN34" s="58">
        <v>711433.56</v>
      </c>
      <c r="AO34" s="4" t="str">
        <f t="shared" si="24"/>
        <v>2.6.6</v>
      </c>
      <c r="AP34" s="5">
        <f t="shared" si="13"/>
        <v>711433.56</v>
      </c>
      <c r="AQ34" s="3"/>
      <c r="AR34" s="3" t="s">
        <v>145</v>
      </c>
      <c r="AS34" s="3" t="s">
        <v>146</v>
      </c>
      <c r="AT34" s="55">
        <v>192000</v>
      </c>
      <c r="AU34" s="4" t="str">
        <f t="shared" ref="AU34:AU62" si="27">MID(AR34,1,5)</f>
        <v>2.3.7</v>
      </c>
      <c r="AV34" s="5">
        <f t="shared" si="15"/>
        <v>192000</v>
      </c>
      <c r="AW34" s="3"/>
      <c r="AX34" s="3" t="s">
        <v>143</v>
      </c>
      <c r="AY34" s="3" t="s">
        <v>144</v>
      </c>
      <c r="AZ34" s="3">
        <v>602300</v>
      </c>
      <c r="BA34" s="4" t="str">
        <f t="shared" ref="BA34:BA62" si="28">MID(AX34,1,5)</f>
        <v>2.3.7</v>
      </c>
      <c r="BB34" s="5">
        <f t="shared" si="17"/>
        <v>602300</v>
      </c>
      <c r="BC34" s="3"/>
      <c r="BD34" s="3" t="s">
        <v>145</v>
      </c>
      <c r="BE34" s="3" t="s">
        <v>146</v>
      </c>
      <c r="BF34" s="3">
        <v>240700</v>
      </c>
      <c r="BG34" s="4" t="str">
        <f t="shared" ref="BG34:BG62" si="29">MID(BD34,1,5)</f>
        <v>2.3.7</v>
      </c>
      <c r="BH34" s="5">
        <f t="shared" si="19"/>
        <v>240700</v>
      </c>
      <c r="BI34" s="3"/>
      <c r="BJ34" s="3" t="s">
        <v>147</v>
      </c>
      <c r="BK34" s="3" t="s">
        <v>148</v>
      </c>
      <c r="BL34" s="3">
        <v>2000</v>
      </c>
      <c r="BM34" s="4" t="str">
        <f t="shared" ref="BM34:BM62" si="30">MID(BJ34,1,5)</f>
        <v>2.3.7</v>
      </c>
      <c r="BN34" s="5">
        <f t="shared" si="21"/>
        <v>2000</v>
      </c>
      <c r="BO34" s="3"/>
      <c r="BP34" s="3" t="s">
        <v>147</v>
      </c>
      <c r="BQ34" s="3" t="s">
        <v>148</v>
      </c>
      <c r="BR34" s="3">
        <v>1800</v>
      </c>
      <c r="BS34" s="4" t="str">
        <f t="shared" ref="BS34:BS62" si="31">MID(BP34,1,5)</f>
        <v>2.3.7</v>
      </c>
      <c r="BT34" s="5">
        <f t="shared" si="23"/>
        <v>1800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 t="s">
        <v>201</v>
      </c>
      <c r="AM35" s="2" t="s">
        <v>202</v>
      </c>
      <c r="AN35" s="58">
        <v>11428879.220000001</v>
      </c>
      <c r="AO35" s="4" t="str">
        <f t="shared" si="24"/>
        <v>2.7.2</v>
      </c>
      <c r="AP35" s="5">
        <f t="shared" si="13"/>
        <v>11428879.220000001</v>
      </c>
      <c r="AQ35" s="3"/>
      <c r="AR35" s="3" t="s">
        <v>147</v>
      </c>
      <c r="AS35" s="3" t="s">
        <v>148</v>
      </c>
      <c r="AT35" s="55">
        <v>2000</v>
      </c>
      <c r="AU35" s="4" t="str">
        <f t="shared" si="27"/>
        <v>2.3.7</v>
      </c>
      <c r="AV35" s="5">
        <f t="shared" si="15"/>
        <v>2000</v>
      </c>
      <c r="AW35" s="3"/>
      <c r="AX35" s="3" t="s">
        <v>145</v>
      </c>
      <c r="AY35" s="3" t="s">
        <v>146</v>
      </c>
      <c r="AZ35" s="3">
        <v>344000</v>
      </c>
      <c r="BA35" s="4" t="str">
        <f t="shared" si="28"/>
        <v>2.3.7</v>
      </c>
      <c r="BB35" s="5">
        <f t="shared" si="17"/>
        <v>344000</v>
      </c>
      <c r="BC35" s="3"/>
      <c r="BD35" s="3" t="s">
        <v>147</v>
      </c>
      <c r="BE35" s="3" t="s">
        <v>148</v>
      </c>
      <c r="BF35" s="3">
        <v>890</v>
      </c>
      <c r="BG35" s="4" t="str">
        <f t="shared" si="29"/>
        <v>2.3.7</v>
      </c>
      <c r="BH35" s="5">
        <f t="shared" si="19"/>
        <v>890</v>
      </c>
      <c r="BI35" s="3"/>
      <c r="BJ35" s="3" t="s">
        <v>195</v>
      </c>
      <c r="BK35" s="3" t="s">
        <v>196</v>
      </c>
      <c r="BL35" s="3">
        <v>1400.96</v>
      </c>
      <c r="BM35" s="4" t="str">
        <f t="shared" si="30"/>
        <v>2.3.9</v>
      </c>
      <c r="BN35" s="5">
        <f t="shared" si="21"/>
        <v>1400.96</v>
      </c>
      <c r="BO35" s="3"/>
      <c r="BP35" s="3" t="s">
        <v>169</v>
      </c>
      <c r="BQ35" s="3" t="s">
        <v>170</v>
      </c>
      <c r="BR35" s="3">
        <v>36426.199999999997</v>
      </c>
      <c r="BS35" s="4" t="str">
        <f t="shared" si="31"/>
        <v>2.3.9</v>
      </c>
      <c r="BT35" s="5">
        <f t="shared" si="23"/>
        <v>36426.199999999997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 t="s">
        <v>193</v>
      </c>
      <c r="AS36" s="3" t="s">
        <v>194</v>
      </c>
      <c r="AT36" s="55">
        <v>608400</v>
      </c>
      <c r="AU36" s="4" t="str">
        <f t="shared" si="27"/>
        <v>2.3.7</v>
      </c>
      <c r="AV36" s="5">
        <f t="shared" si="15"/>
        <v>608400</v>
      </c>
      <c r="AW36" s="3"/>
      <c r="AX36" s="3" t="s">
        <v>167</v>
      </c>
      <c r="AY36" s="3" t="s">
        <v>168</v>
      </c>
      <c r="AZ36" s="3">
        <v>1759217.84</v>
      </c>
      <c r="BA36" s="4" t="str">
        <f t="shared" si="28"/>
        <v>2.3.7</v>
      </c>
      <c r="BB36" s="5">
        <f t="shared" si="17"/>
        <v>1759217.84</v>
      </c>
      <c r="BC36" s="3"/>
      <c r="BD36" s="3" t="s">
        <v>247</v>
      </c>
      <c r="BE36" s="3" t="s">
        <v>248</v>
      </c>
      <c r="BF36" s="3">
        <v>102860</v>
      </c>
      <c r="BG36" s="4" t="str">
        <f t="shared" si="29"/>
        <v>2.3.7</v>
      </c>
      <c r="BH36" s="5">
        <f t="shared" si="19"/>
        <v>102860</v>
      </c>
      <c r="BI36" s="3"/>
      <c r="BJ36" s="3" t="s">
        <v>169</v>
      </c>
      <c r="BK36" s="3" t="s">
        <v>170</v>
      </c>
      <c r="BL36" s="3">
        <v>823.8</v>
      </c>
      <c r="BM36" s="4" t="str">
        <f t="shared" si="30"/>
        <v>2.3.9</v>
      </c>
      <c r="BN36" s="5">
        <f t="shared" si="21"/>
        <v>823.8</v>
      </c>
      <c r="BO36" s="3"/>
      <c r="BP36" s="3" t="s">
        <v>155</v>
      </c>
      <c r="BQ36" s="3" t="s">
        <v>156</v>
      </c>
      <c r="BR36" s="3">
        <v>416000</v>
      </c>
      <c r="BS36" s="4" t="str">
        <f t="shared" si="31"/>
        <v>2.3.9</v>
      </c>
      <c r="BT36" s="5">
        <f t="shared" si="23"/>
        <v>416000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 t="s">
        <v>169</v>
      </c>
      <c r="AS37" s="3" t="s">
        <v>170</v>
      </c>
      <c r="AT37" s="55">
        <v>8176</v>
      </c>
      <c r="AU37" s="4" t="str">
        <f t="shared" si="27"/>
        <v>2.3.9</v>
      </c>
      <c r="AV37" s="5">
        <f t="shared" si="15"/>
        <v>8176</v>
      </c>
      <c r="AW37" s="3"/>
      <c r="AX37" s="3" t="s">
        <v>193</v>
      </c>
      <c r="AY37" s="3" t="s">
        <v>194</v>
      </c>
      <c r="AZ37" s="3">
        <v>203684</v>
      </c>
      <c r="BA37" s="4" t="str">
        <f t="shared" si="28"/>
        <v>2.3.7</v>
      </c>
      <c r="BB37" s="5">
        <f t="shared" si="17"/>
        <v>203684</v>
      </c>
      <c r="BC37" s="3"/>
      <c r="BD37" s="3" t="s">
        <v>193</v>
      </c>
      <c r="BE37" s="3" t="s">
        <v>194</v>
      </c>
      <c r="BF37" s="3">
        <v>1433880</v>
      </c>
      <c r="BG37" s="4" t="str">
        <f t="shared" si="29"/>
        <v>2.3.7</v>
      </c>
      <c r="BH37" s="5">
        <f t="shared" si="19"/>
        <v>1433880</v>
      </c>
      <c r="BI37" s="3"/>
      <c r="BJ37" s="3" t="s">
        <v>155</v>
      </c>
      <c r="BK37" s="3" t="s">
        <v>156</v>
      </c>
      <c r="BL37" s="3">
        <v>462500</v>
      </c>
      <c r="BM37" s="4" t="str">
        <f t="shared" si="30"/>
        <v>2.3.9</v>
      </c>
      <c r="BN37" s="5">
        <f t="shared" si="21"/>
        <v>462500</v>
      </c>
      <c r="BO37" s="3"/>
      <c r="BP37" s="3" t="s">
        <v>179</v>
      </c>
      <c r="BQ37" s="3" t="s">
        <v>180</v>
      </c>
      <c r="BR37" s="3">
        <v>17380</v>
      </c>
      <c r="BS37" s="4" t="str">
        <f t="shared" si="31"/>
        <v>2.6.8</v>
      </c>
      <c r="BT37" s="5">
        <f t="shared" si="23"/>
        <v>17380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 t="s">
        <v>151</v>
      </c>
      <c r="AS38" s="3" t="s">
        <v>152</v>
      </c>
      <c r="AT38" s="55">
        <v>22835</v>
      </c>
      <c r="AU38" s="4" t="str">
        <f t="shared" si="27"/>
        <v>2.3.9</v>
      </c>
      <c r="AV38" s="5">
        <f t="shared" si="15"/>
        <v>22835</v>
      </c>
      <c r="AW38" s="3"/>
      <c r="AX38" s="3" t="s">
        <v>195</v>
      </c>
      <c r="AY38" s="3" t="s">
        <v>196</v>
      </c>
      <c r="AZ38" s="3">
        <v>505</v>
      </c>
      <c r="BA38" s="4" t="str">
        <f t="shared" si="28"/>
        <v>2.3.9</v>
      </c>
      <c r="BB38" s="5">
        <f t="shared" si="17"/>
        <v>505</v>
      </c>
      <c r="BC38" s="3"/>
      <c r="BD38" s="3" t="s">
        <v>195</v>
      </c>
      <c r="BE38" s="3" t="s">
        <v>196</v>
      </c>
      <c r="BF38" s="3">
        <v>649</v>
      </c>
      <c r="BG38" s="4" t="str">
        <f t="shared" si="29"/>
        <v>2.3.9</v>
      </c>
      <c r="BH38" s="5">
        <f t="shared" si="19"/>
        <v>649</v>
      </c>
      <c r="BI38" s="3"/>
      <c r="BJ38" s="3" t="s">
        <v>157</v>
      </c>
      <c r="BK38" s="3" t="s">
        <v>158</v>
      </c>
      <c r="BL38" s="3">
        <v>4298.63</v>
      </c>
      <c r="BM38" s="4" t="str">
        <f t="shared" si="30"/>
        <v>2.3.9</v>
      </c>
      <c r="BN38" s="5">
        <f t="shared" si="21"/>
        <v>4298.63</v>
      </c>
      <c r="BO38" s="3"/>
      <c r="BP38" s="3" t="s">
        <v>229</v>
      </c>
      <c r="BQ38" s="3" t="s">
        <v>230</v>
      </c>
      <c r="BR38" s="3">
        <v>115400</v>
      </c>
      <c r="BS38" s="4" t="str">
        <f t="shared" si="31"/>
        <v>2.6.9</v>
      </c>
      <c r="BT38" s="5">
        <f t="shared" si="23"/>
        <v>115400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 t="s">
        <v>155</v>
      </c>
      <c r="AS39" s="3" t="s">
        <v>156</v>
      </c>
      <c r="AT39" s="55">
        <v>900706</v>
      </c>
      <c r="AU39" s="4" t="str">
        <f t="shared" si="27"/>
        <v>2.3.9</v>
      </c>
      <c r="AV39" s="5">
        <f t="shared" si="15"/>
        <v>900706</v>
      </c>
      <c r="AW39" s="3"/>
      <c r="AX39" s="3" t="s">
        <v>169</v>
      </c>
      <c r="AY39" s="3" t="s">
        <v>170</v>
      </c>
      <c r="AZ39" s="3">
        <v>16390.64</v>
      </c>
      <c r="BA39" s="4" t="str">
        <f t="shared" si="28"/>
        <v>2.3.9</v>
      </c>
      <c r="BB39" s="5">
        <f t="shared" si="17"/>
        <v>16390.64</v>
      </c>
      <c r="BC39" s="3"/>
      <c r="BD39" s="3" t="s">
        <v>169</v>
      </c>
      <c r="BE39" s="3" t="s">
        <v>170</v>
      </c>
      <c r="BF39" s="3">
        <v>79829</v>
      </c>
      <c r="BG39" s="4" t="str">
        <f t="shared" si="29"/>
        <v>2.3.9</v>
      </c>
      <c r="BH39" s="5">
        <f t="shared" si="19"/>
        <v>79829</v>
      </c>
      <c r="BI39" s="3"/>
      <c r="BJ39" s="3" t="s">
        <v>199</v>
      </c>
      <c r="BK39" s="3" t="s">
        <v>200</v>
      </c>
      <c r="BL39" s="3">
        <v>84322.03</v>
      </c>
      <c r="BM39" s="4" t="str">
        <f t="shared" si="30"/>
        <v>2.6.1</v>
      </c>
      <c r="BN39" s="5">
        <f t="shared" si="21"/>
        <v>84322.03</v>
      </c>
      <c r="BO39" s="3"/>
      <c r="BP39" s="3" t="s">
        <v>201</v>
      </c>
      <c r="BQ39" s="3" t="s">
        <v>202</v>
      </c>
      <c r="BR39" s="3">
        <v>4708180.04</v>
      </c>
      <c r="BS39" s="4" t="str">
        <f t="shared" si="31"/>
        <v>2.7.2</v>
      </c>
      <c r="BT39" s="5">
        <f t="shared" si="23"/>
        <v>4708180.04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 t="s">
        <v>157</v>
      </c>
      <c r="AS40" s="3" t="s">
        <v>158</v>
      </c>
      <c r="AT40" s="55">
        <v>20310</v>
      </c>
      <c r="AU40" s="4" t="str">
        <f t="shared" si="27"/>
        <v>2.3.9</v>
      </c>
      <c r="AV40" s="5">
        <f t="shared" si="15"/>
        <v>20310</v>
      </c>
      <c r="AW40" s="3"/>
      <c r="AX40" s="3" t="s">
        <v>149</v>
      </c>
      <c r="AY40" s="3" t="s">
        <v>150</v>
      </c>
      <c r="AZ40" s="3">
        <v>1225.8</v>
      </c>
      <c r="BA40" s="4" t="str">
        <f t="shared" si="28"/>
        <v>2.3.9</v>
      </c>
      <c r="BB40" s="5">
        <f t="shared" si="17"/>
        <v>1225.8</v>
      </c>
      <c r="BC40" s="3"/>
      <c r="BD40" s="3" t="s">
        <v>149</v>
      </c>
      <c r="BE40" s="3" t="s">
        <v>150</v>
      </c>
      <c r="BF40" s="3">
        <v>4331.1000000000004</v>
      </c>
      <c r="BG40" s="4" t="str">
        <f t="shared" si="29"/>
        <v>2.3.9</v>
      </c>
      <c r="BH40" s="5">
        <f t="shared" si="19"/>
        <v>4331.1000000000004</v>
      </c>
      <c r="BI40" s="3"/>
      <c r="BJ40" s="3" t="s">
        <v>175</v>
      </c>
      <c r="BK40" s="3" t="s">
        <v>176</v>
      </c>
      <c r="BL40" s="3">
        <v>675540</v>
      </c>
      <c r="BM40" s="4" t="str">
        <f t="shared" si="30"/>
        <v>2.6.5</v>
      </c>
      <c r="BN40" s="5">
        <f t="shared" si="21"/>
        <v>675540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 t="s">
        <v>235</v>
      </c>
      <c r="AS41" s="3" t="s">
        <v>236</v>
      </c>
      <c r="AT41" s="55">
        <v>350401.73</v>
      </c>
      <c r="AU41" s="4" t="str">
        <f t="shared" si="27"/>
        <v>2.6.1</v>
      </c>
      <c r="AV41" s="5">
        <f t="shared" si="15"/>
        <v>350401.73</v>
      </c>
      <c r="AW41" s="3"/>
      <c r="AX41" s="3" t="s">
        <v>151</v>
      </c>
      <c r="AY41" s="3" t="s">
        <v>152</v>
      </c>
      <c r="AZ41" s="3">
        <v>33500</v>
      </c>
      <c r="BA41" s="4" t="str">
        <f t="shared" si="28"/>
        <v>2.3.9</v>
      </c>
      <c r="BB41" s="5">
        <f t="shared" si="17"/>
        <v>33500</v>
      </c>
      <c r="BC41" s="3"/>
      <c r="BD41" s="3" t="s">
        <v>155</v>
      </c>
      <c r="BE41" s="3" t="s">
        <v>156</v>
      </c>
      <c r="BF41" s="3">
        <v>456779</v>
      </c>
      <c r="BG41" s="4" t="str">
        <f t="shared" si="29"/>
        <v>2.3.9</v>
      </c>
      <c r="BH41" s="5">
        <f t="shared" si="19"/>
        <v>456779</v>
      </c>
      <c r="BI41" s="3"/>
      <c r="BJ41" s="3" t="s">
        <v>179</v>
      </c>
      <c r="BK41" s="3" t="s">
        <v>180</v>
      </c>
      <c r="BL41" s="3">
        <v>17380</v>
      </c>
      <c r="BM41" s="4" t="str">
        <f t="shared" si="30"/>
        <v>2.6.8</v>
      </c>
      <c r="BN41" s="5">
        <f t="shared" si="21"/>
        <v>17380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155</v>
      </c>
      <c r="AY42" s="3" t="s">
        <v>156</v>
      </c>
      <c r="AZ42" s="3">
        <v>487880</v>
      </c>
      <c r="BA42" s="4" t="str">
        <f t="shared" si="28"/>
        <v>2.3.9</v>
      </c>
      <c r="BB42" s="5">
        <f t="shared" si="17"/>
        <v>487880</v>
      </c>
      <c r="BC42" s="3"/>
      <c r="BD42" s="3" t="s">
        <v>157</v>
      </c>
      <c r="BE42" s="3" t="s">
        <v>158</v>
      </c>
      <c r="BF42" s="3">
        <v>18110.060000000001</v>
      </c>
      <c r="BG42" s="4" t="str">
        <f t="shared" si="29"/>
        <v>2.3.9</v>
      </c>
      <c r="BH42" s="5">
        <f t="shared" si="19"/>
        <v>18110.060000000001</v>
      </c>
      <c r="BI42" s="3"/>
      <c r="BJ42" s="3" t="s">
        <v>201</v>
      </c>
      <c r="BK42" s="3" t="s">
        <v>202</v>
      </c>
      <c r="BL42" s="3">
        <v>3386026.61</v>
      </c>
      <c r="BM42" s="4" t="str">
        <f t="shared" si="30"/>
        <v>2.7.2</v>
      </c>
      <c r="BN42" s="5">
        <f t="shared" si="21"/>
        <v>3386026.61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157</v>
      </c>
      <c r="AY43" s="3" t="s">
        <v>158</v>
      </c>
      <c r="AZ43" s="3">
        <v>27581.47</v>
      </c>
      <c r="BA43" s="4" t="str">
        <f t="shared" si="28"/>
        <v>2.3.9</v>
      </c>
      <c r="BB43" s="5">
        <f t="shared" si="17"/>
        <v>27581.47</v>
      </c>
      <c r="BC43" s="3"/>
      <c r="BD43" s="3" t="s">
        <v>235</v>
      </c>
      <c r="BE43" s="3" t="s">
        <v>236</v>
      </c>
      <c r="BF43" s="3">
        <v>212511.72</v>
      </c>
      <c r="BG43" s="4" t="str">
        <f t="shared" si="29"/>
        <v>2.6.1</v>
      </c>
      <c r="BH43" s="5">
        <f t="shared" si="19"/>
        <v>212511.72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245</v>
      </c>
      <c r="AY44" s="3" t="s">
        <v>246</v>
      </c>
      <c r="AZ44" s="3">
        <v>43650</v>
      </c>
      <c r="BA44" s="4" t="str">
        <f t="shared" si="28"/>
        <v>2.3.9</v>
      </c>
      <c r="BB44" s="5">
        <f t="shared" si="17"/>
        <v>43650</v>
      </c>
      <c r="BC44" s="3"/>
      <c r="BD44" s="3" t="s">
        <v>217</v>
      </c>
      <c r="BE44" s="3" t="s">
        <v>218</v>
      </c>
      <c r="BF44" s="3">
        <v>169992</v>
      </c>
      <c r="BG44" s="4" t="str">
        <f t="shared" si="29"/>
        <v>2.6.5</v>
      </c>
      <c r="BH44" s="5">
        <f t="shared" si="19"/>
        <v>169992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235</v>
      </c>
      <c r="AY45" s="3" t="s">
        <v>236</v>
      </c>
      <c r="AZ45" s="3">
        <v>182372.87</v>
      </c>
      <c r="BA45" s="4" t="str">
        <f t="shared" si="28"/>
        <v>2.6.1</v>
      </c>
      <c r="BB45" s="5">
        <f t="shared" si="17"/>
        <v>182372.87</v>
      </c>
      <c r="BC45" s="3"/>
      <c r="BD45" s="3" t="s">
        <v>201</v>
      </c>
      <c r="BE45" s="3" t="s">
        <v>202</v>
      </c>
      <c r="BF45" s="3">
        <v>4145651</v>
      </c>
      <c r="BG45" s="4" t="str">
        <f t="shared" si="29"/>
        <v>2.7.2</v>
      </c>
      <c r="BH45" s="5">
        <f t="shared" si="19"/>
        <v>4145651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175</v>
      </c>
      <c r="AY46" s="3" t="s">
        <v>176</v>
      </c>
      <c r="AZ46" s="3">
        <v>626540</v>
      </c>
      <c r="BA46" s="4" t="str">
        <f t="shared" si="28"/>
        <v>2.6.5</v>
      </c>
      <c r="BB46" s="5">
        <f t="shared" si="17"/>
        <v>626540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201</v>
      </c>
      <c r="AY47" s="3" t="s">
        <v>202</v>
      </c>
      <c r="AZ47" s="3">
        <v>409118.51</v>
      </c>
      <c r="BA47" s="4" t="str">
        <f t="shared" si="28"/>
        <v>2.7.2</v>
      </c>
      <c r="BB47" s="5">
        <f t="shared" si="17"/>
        <v>409118.51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tabSelected="1" topLeftCell="A58" zoomScale="80" zoomScaleNormal="80" workbookViewId="0">
      <selection activeCell="O58" sqref="O58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371462574.34173799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38323524.790000007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22760041.410000004</v>
      </c>
      <c r="J5" s="10">
        <f ca="1">+J6+J12+J22+J32+J48+J65</f>
        <v>25541173.900000002</v>
      </c>
      <c r="K5" s="10">
        <f ca="1">+K6+K12+K22+K32+K48+K65</f>
        <v>23946446.59</v>
      </c>
      <c r="L5" s="10">
        <f t="shared" ca="1" si="0"/>
        <v>27951008.530000001</v>
      </c>
      <c r="M5" s="10">
        <f t="shared" ca="1" si="0"/>
        <v>27869939.129999999</v>
      </c>
      <c r="N5" s="10">
        <f t="shared" ca="1" si="0"/>
        <v>38431126.280000001</v>
      </c>
      <c r="O5" s="10">
        <f ca="1">+O6+O12+O22+O32+O48+O58</f>
        <v>34841905.670000002</v>
      </c>
      <c r="Q5" s="11"/>
    </row>
    <row r="6" spans="1:17" ht="22.5" customHeight="1" x14ac:dyDescent="0.25">
      <c r="B6" s="9" t="s">
        <v>15</v>
      </c>
      <c r="C6" s="12">
        <f ca="1">SUM(D6:O6)</f>
        <v>200817285.56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1">SUM(I7:I11)</f>
        <v>14520813.200000001</v>
      </c>
      <c r="J6" s="10">
        <f ca="1">SUM(J7:J11)</f>
        <v>15311750.939999999</v>
      </c>
      <c r="K6" s="10">
        <f t="shared" ca="1" si="1"/>
        <v>15009224.560000001</v>
      </c>
      <c r="L6" s="10">
        <f t="shared" ca="1" si="1"/>
        <v>14285420.370000001</v>
      </c>
      <c r="M6" s="10">
        <f t="shared" ca="1" si="1"/>
        <v>16260642.699999999</v>
      </c>
      <c r="N6" s="10">
        <f ca="1">SUM(N7:N11)</f>
        <v>27020634.93</v>
      </c>
      <c r="O6" s="10">
        <f ca="1">SUM(O7:O11)</f>
        <v>20370768.27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158235959.12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12365744</v>
      </c>
      <c r="K7" s="15">
        <f ca="1">SUMIF(Datos!$AU$6:$AV$73,A7,Datos!$AV$6:$AV$73)</f>
        <v>12185211.23</v>
      </c>
      <c r="L7" s="15">
        <f ca="1">SUMIF(Datos!$BA$6:$BB$73,A7,Datos!$BB$6:$BB$73)</f>
        <v>12187114</v>
      </c>
      <c r="M7" s="15">
        <f ca="1">SUMIF(Datos!$BG$6:$BH$73,A7,Datos!$BH$6:$BH$73)</f>
        <v>12796737.83</v>
      </c>
      <c r="N7" s="15">
        <f ca="1">SUMIF(Datos!$BM$6:$BN$73,A7,Datos!$BN$6:$BN$73)</f>
        <v>24221312.16</v>
      </c>
      <c r="O7" s="15">
        <f ca="1">SUMIF(Datos!$BS$6:$BT$73,A7,Datos!$BT$6:$BT$73)</f>
        <v>12369394.549999999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17865012.939999998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829119.49</v>
      </c>
      <c r="K8" s="15">
        <f ca="1">SUMIF(Datos!$AU$6:$AV$73,A8,Datos!$AV$6:$AV$73)</f>
        <v>737727.48</v>
      </c>
      <c r="L8" s="15">
        <f ca="1">SUMIF(Datos!$BA$6:$BB$73,A8,Datos!$BB$6:$BB$73)</f>
        <v>9068.99</v>
      </c>
      <c r="M8" s="15">
        <f ca="1">SUMIF(Datos!$BG$6:$BH$73,A8,Datos!$BH$6:$BH$73)</f>
        <v>1367900</v>
      </c>
      <c r="N8" s="15">
        <f ca="1">SUMIF(Datos!$BM$6:$BN$73,A8,Datos!$BN$6:$BN$73)</f>
        <v>714015</v>
      </c>
      <c r="O8" s="15">
        <f ca="1">SUMIF(Datos!$BS$6:$BT$73,A8,Datos!$BT$6:$BT$73)</f>
        <v>5906442.6699999999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2365000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>
        <f ca="1">SUMIF(Datos!$BA$6:$BB$73,A9,Datos!$BB$6:$BB$73)</f>
        <v>215000</v>
      </c>
      <c r="M9" s="15">
        <f ca="1">SUMIF(Datos!$BG$6:$BH$73,A9,Datos!$BH$6:$BH$73)</f>
        <v>215000</v>
      </c>
      <c r="N9" s="15">
        <f ca="1">SUMIF(Datos!$BM$6:$BN$73,A9,Datos!$BN$6:$BN$73)</f>
        <v>215000</v>
      </c>
      <c r="O9" s="15">
        <f ca="1">SUMIF(Datos!$BS$6:$BT$73,A9,Datos!$BT$6:$BT$73)</f>
        <v>215000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22351313.5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1901887.45</v>
      </c>
      <c r="K11" s="15">
        <f ca="1">SUMIF(Datos!$AU$6:$AV$73,A11,Datos!$AV$6:$AV$73)</f>
        <v>1871285.8499999999</v>
      </c>
      <c r="L11" s="15">
        <f ca="1">SUMIF(Datos!$BA$6:$BB$73,A11,Datos!$BB$6:$BB$73)</f>
        <v>1874237.3800000001</v>
      </c>
      <c r="M11" s="15">
        <f ca="1">SUMIF(Datos!$BG$6:$BH$73,A11,Datos!$BH$6:$BH$73)</f>
        <v>1881004.8699999999</v>
      </c>
      <c r="N11" s="15">
        <f ca="1">SUMIF(Datos!$BM$6:$BN$73,A11,Datos!$BN$6:$BN$73)</f>
        <v>1870307.77</v>
      </c>
      <c r="O11" s="15">
        <f ca="1">SUMIF(Datos!$BS$6:$BT$73,A11,Datos!$BT$6:$BT$73)</f>
        <v>1879931.05</v>
      </c>
      <c r="Q11" s="11"/>
    </row>
    <row r="12" spans="1:17" ht="22.5" customHeight="1" x14ac:dyDescent="0.25">
      <c r="B12" s="9" t="s">
        <v>18</v>
      </c>
      <c r="C12" s="12">
        <f t="shared" ca="1" si="3"/>
        <v>96442644.25999999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ca="1">SUM(J13:J21)</f>
        <v>7658488.7200000007</v>
      </c>
      <c r="K12" s="10">
        <f t="shared" ca="1" si="4"/>
        <v>6173766.7600000007</v>
      </c>
      <c r="L12" s="10">
        <f t="shared" ca="1" si="4"/>
        <v>9151542.6999999993</v>
      </c>
      <c r="M12" s="10">
        <f t="shared" ca="1" si="4"/>
        <v>8284679.46</v>
      </c>
      <c r="N12" s="10">
        <f ca="1">SUM(N13:N21)</f>
        <v>8177199.290000001</v>
      </c>
      <c r="O12" s="10">
        <f ca="1">SUM(O13:O21)</f>
        <v>8501451.1600000001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75864188.799999997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6318267.9400000004</v>
      </c>
      <c r="K13" s="15">
        <f ca="1">SUMIF(Datos!$AU$6:$AV$73,A13,Datos!$AV$6:$AV$73)</f>
        <v>5510559.2200000007</v>
      </c>
      <c r="L13" s="15">
        <f ca="1">SUMIF(Datos!$BA$6:$BB$73,A13,Datos!$BB$6:$BB$73)</f>
        <v>6658928.3099999996</v>
      </c>
      <c r="M13" s="15">
        <f ca="1">SUMIF(Datos!$BG$6:$BH$73,A13,Datos!$BH$6:$BH$73)</f>
        <v>5600213.8700000001</v>
      </c>
      <c r="N13" s="15">
        <f ca="1">SUMIF(Datos!$BM$6:$BN$73,A13,Datos!$BN$6:$BN$73)</f>
        <v>6997319.4600000009</v>
      </c>
      <c r="O13" s="15">
        <f ca="1">SUMIF(Datos!$BS$6:$BT$73,A13,Datos!$BT$6:$BT$73)</f>
        <v>5643695.75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1240392.55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325000</v>
      </c>
      <c r="M14" s="15">
        <f ca="1">SUMIF(Datos!$BG$6:$BH$73,A14,Datos!$BH$6:$BH$73)</f>
        <v>138500</v>
      </c>
      <c r="N14" s="15">
        <f ca="1">SUMIF(Datos!$BM$6:$BN$73,A14,Datos!$BN$6:$BN$73)</f>
        <v>0</v>
      </c>
      <c r="O14" s="15">
        <f ca="1">SUMIF(Datos!$BS$6:$BT$73,A14,Datos!$BT$6:$BT$73)</f>
        <v>339250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984627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79000</v>
      </c>
      <c r="K15" s="15">
        <f ca="1">SUMIF(Datos!$AU$6:$AV$73,A15,Datos!$AV$6:$AV$73)</f>
        <v>81350</v>
      </c>
      <c r="L15" s="15">
        <f ca="1">SUMIF(Datos!$BA$6:$BB$73,A15,Datos!$BB$6:$BB$73)</f>
        <v>79450</v>
      </c>
      <c r="M15" s="15">
        <f ca="1">SUMIF(Datos!$BG$6:$BH$73,A15,Datos!$BH$6:$BH$73)</f>
        <v>191702</v>
      </c>
      <c r="N15" s="15">
        <f ca="1">SUMIF(Datos!$BM$6:$BN$73,A15,Datos!$BN$6:$BN$73)</f>
        <v>75182.5</v>
      </c>
      <c r="O15" s="15">
        <f ca="1">SUMIF(Datos!$BS$6:$BT$73,A15,Datos!$BT$6:$BT$73)</f>
        <v>97792.5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3636101.46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444050</v>
      </c>
      <c r="K17" s="15">
        <f ca="1">SUMIF(Datos!$AU$6:$AV$73,A17,Datos!$AV$6:$AV$73)</f>
        <v>37050</v>
      </c>
      <c r="L17" s="15">
        <f ca="1">SUMIF(Datos!$BA$6:$BB$73,A17,Datos!$BB$6:$BB$73)</f>
        <v>779305.73</v>
      </c>
      <c r="M17" s="15">
        <f ca="1">SUMIF(Datos!$BG$6:$BH$73,A17,Datos!$BH$6:$BH$73)</f>
        <v>368216</v>
      </c>
      <c r="N17" s="15">
        <f ca="1">SUMIF(Datos!$BM$6:$BN$73,A17,Datos!$BN$6:$BN$73)</f>
        <v>156840</v>
      </c>
      <c r="O17" s="15">
        <f ca="1">SUMIF(Datos!$BS$6:$BT$73,A17,Datos!$BT$6:$BT$73)</f>
        <v>148200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722921.14999999991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651398.56999999995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2518885.46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190</v>
      </c>
      <c r="K19" s="15">
        <f ca="1">SUMIF(Datos!$AU$6:$AV$73,A19,Datos!$AV$6:$AV$73)</f>
        <v>6210</v>
      </c>
      <c r="L19" s="15">
        <f ca="1">SUMIF(Datos!$BA$6:$BB$73,A19,Datos!$BB$6:$BB$73)</f>
        <v>364480</v>
      </c>
      <c r="M19" s="15">
        <f ca="1">SUMIF(Datos!$BG$6:$BH$73,A19,Datos!$BH$6:$BH$73)</f>
        <v>470650</v>
      </c>
      <c r="N19" s="15">
        <f ca="1">SUMIF(Datos!$BM$6:$BN$73,A19,Datos!$BN$6:$BN$73)</f>
        <v>278950</v>
      </c>
      <c r="O19" s="15">
        <f ca="1">SUMIF(Datos!$BS$6:$BT$73,A19,Datos!$BT$6:$BT$73)</f>
        <v>587580.04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8011044.6600000011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673600.78</v>
      </c>
      <c r="K20" s="15">
        <f ca="1">SUMIF(Datos!$AU$6:$AV$73,A20,Datos!$AV$6:$AV$73)</f>
        <v>475393.27999999997</v>
      </c>
      <c r="L20" s="15">
        <f ca="1">SUMIF(Datos!$BA$6:$BB$73,A20,Datos!$BB$6:$BB$73)</f>
        <v>647988.56000000006</v>
      </c>
      <c r="M20" s="15">
        <f ca="1">SUMIF(Datos!$BG$6:$BH$73,A20,Datos!$BH$6:$BH$73)</f>
        <v>763394.71</v>
      </c>
      <c r="N20" s="15">
        <f ca="1">SUMIF(Datos!$BM$6:$BN$73,A20,Datos!$BN$6:$BN$73)</f>
        <v>657134.32999999996</v>
      </c>
      <c r="O20" s="15">
        <f ca="1">SUMIF(Datos!$BS$6:$BT$73,A20,Datos!$BT$6:$BT$73)</f>
        <v>627305.75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3464483.18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143380</v>
      </c>
      <c r="K21" s="15">
        <f ca="1">SUMIF(Datos!$AU$6:$AV$73,A21,Datos!$AV$6:$AV$73)</f>
        <v>63204.26</v>
      </c>
      <c r="L21" s="15">
        <f ca="1">SUMIF(Datos!$BA$6:$BB$73,A21,Datos!$BB$6:$BB$73)</f>
        <v>296390.09999999998</v>
      </c>
      <c r="M21" s="15">
        <f ca="1">SUMIF(Datos!$BG$6:$BH$73,A21,Datos!$BH$6:$BH$73)</f>
        <v>100604.31</v>
      </c>
      <c r="N21" s="15">
        <f ca="1">SUMIF(Datos!$BM$6:$BN$73,A21,Datos!$BN$6:$BN$73)</f>
        <v>11773</v>
      </c>
      <c r="O21" s="15">
        <f ca="1">SUMIF(Datos!$BS$6:$BT$73,A21,Datos!$BT$6:$BT$73)</f>
        <v>1057627.1200000001</v>
      </c>
      <c r="Q21" s="18"/>
    </row>
    <row r="22" spans="1:18" ht="22.5" customHeight="1" x14ac:dyDescent="0.25">
      <c r="B22" s="9" t="s">
        <v>21</v>
      </c>
      <c r="C22" s="12">
        <f t="shared" ca="1" si="3"/>
        <v>25410625.949999999</v>
      </c>
      <c r="D22" s="12">
        <f t="shared" ref="D22:J22" si="5">SUM(D23:D31)</f>
        <v>0</v>
      </c>
      <c r="E22" s="12">
        <f t="shared" ca="1" si="5"/>
        <v>1172552.98</v>
      </c>
      <c r="F22" s="12">
        <f t="shared" ca="1" si="5"/>
        <v>2870627.2600000002</v>
      </c>
      <c r="G22" s="12">
        <f t="shared" ca="1" si="5"/>
        <v>1147871.3</v>
      </c>
      <c r="H22" s="12">
        <f t="shared" ca="1" si="5"/>
        <v>5329189.5</v>
      </c>
      <c r="I22" s="12">
        <f t="shared" ca="1" si="5"/>
        <v>1015029.29</v>
      </c>
      <c r="J22" s="12">
        <f t="shared" ca="1" si="5"/>
        <v>1230280.01</v>
      </c>
      <c r="K22" s="12">
        <f t="shared" ref="K22:M22" ca="1" si="6">SUM(K23:K31)</f>
        <v>2413053.54</v>
      </c>
      <c r="L22" s="12">
        <f t="shared" ca="1" si="6"/>
        <v>3705132.59</v>
      </c>
      <c r="M22" s="12">
        <f t="shared" ca="1" si="6"/>
        <v>2942113.25</v>
      </c>
      <c r="N22" s="12">
        <f ca="1">SUM(N23:N31)</f>
        <v>2456050.0300000003</v>
      </c>
      <c r="O22" s="12">
        <f ca="1">SUM(O23:O31)</f>
        <v>1128726.2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824274.98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2424.4299999999998</v>
      </c>
      <c r="K23" s="15">
        <f ca="1">SUMIF(Datos!$AU$6:$AV$73,A23,Datos!$AV$6:$AV$73)</f>
        <v>73935.11</v>
      </c>
      <c r="L23" s="15">
        <f ca="1">SUMIF(Datos!$BA$6:$BB$73,A23,Datos!$BB$6:$BB$73)</f>
        <v>24722.84</v>
      </c>
      <c r="M23" s="15">
        <f ca="1">SUMIF(Datos!$BG$6:$BH$73,A23,Datos!$BH$6:$BH$73)</f>
        <v>24472.030000000002</v>
      </c>
      <c r="N23" s="15">
        <f ca="1">SUMIF(Datos!$BM$6:$BN$73,A23,Datos!$BN$6:$BN$73)</f>
        <v>390726.64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636000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636000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116</v>
      </c>
      <c r="C25" s="14">
        <f t="shared" ca="1" si="3"/>
        <v>374786.33999999997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41675</v>
      </c>
      <c r="M25" s="15">
        <f ca="1">SUMIF(Datos!$BG$6:$BH$73,A25,Datos!$BH$6:$BH$73)</f>
        <v>134413.06</v>
      </c>
      <c r="N25" s="15">
        <f ca="1">SUMIF(Datos!$BM$6:$BN$73,A25,Datos!$BN$6:$BN$73)</f>
        <v>0</v>
      </c>
      <c r="O25" s="15">
        <f ca="1">SUMIF(Datos!$BS$6:$BT$73,A25,Datos!$BT$6:$BT$73)</f>
        <v>47700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423868.55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123491.43</v>
      </c>
      <c r="L28" s="15">
        <f ca="1">SUMIF(Datos!$BA$6:$BB$73,A28,Datos!$BB$6:$BB$73)</f>
        <v>118800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114</v>
      </c>
      <c r="C29" s="14">
        <f t="shared" ca="1" si="3"/>
        <v>18373586.84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1138600</v>
      </c>
      <c r="K29" s="15">
        <f ca="1">SUMIF(Datos!$AU$6:$AV$73,A29,Datos!$AV$6:$AV$73)</f>
        <v>1263600</v>
      </c>
      <c r="L29" s="15">
        <f ca="1">SUMIF(Datos!$BA$6:$BB$73,A29,Datos!$BB$6:$BB$73)</f>
        <v>2909201.84</v>
      </c>
      <c r="M29" s="15">
        <f ca="1">SUMIF(Datos!$BG$6:$BH$73,A29,Datos!$BH$6:$BH$73)</f>
        <v>2223530</v>
      </c>
      <c r="N29" s="15">
        <f ca="1">SUMIF(Datos!$BM$6:$BN$73,A29,Datos!$BN$6:$BN$73)</f>
        <v>960300</v>
      </c>
      <c r="O29" s="15">
        <f ca="1">SUMIF(Datos!$BS$6:$BT$73,A29,Datos!$BT$6:$BT$73)</f>
        <v>628600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115</v>
      </c>
      <c r="C31" s="14">
        <f ca="1">SUM(D31:O31)</f>
        <v>4778109.24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89255.58</v>
      </c>
      <c r="K31" s="15">
        <f ca="1">SUMIF(Datos!$AU$6:$AV$73,A31,Datos!$AV$6:$AV$73)</f>
        <v>952027</v>
      </c>
      <c r="L31" s="15">
        <f ca="1">SUMIF(Datos!$BA$6:$BB$73,A31,Datos!$BB$6:$BB$73)</f>
        <v>610732.90999999992</v>
      </c>
      <c r="M31" s="15">
        <f ca="1">SUMIF(Datos!$BG$6:$BH$73,A31,Datos!$BH$6:$BH$73)</f>
        <v>559698.16</v>
      </c>
      <c r="N31" s="15">
        <f ca="1">SUMIF(Datos!$BM$6:$BN$73,A31,Datos!$BN$6:$BN$73)</f>
        <v>469023.39</v>
      </c>
      <c r="O31" s="15">
        <f ca="1">SUMIF(Datos!$BS$6:$BT$73,A31,Datos!$BT$6:$BT$73)</f>
        <v>452426.2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7">SUM(E33:E39)</f>
        <v>0</v>
      </c>
      <c r="F32" s="12">
        <f t="shared" ca="1" si="7"/>
        <v>1525455.69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14013969.911738001</v>
      </c>
      <c r="D48" s="12">
        <f t="shared" ref="D48" si="9">SUM(D49:D53)</f>
        <v>10596.94</v>
      </c>
      <c r="E48" s="12">
        <f t="shared" ref="E48:M48" ca="1" si="10">SUM(E49:E57)</f>
        <v>0</v>
      </c>
      <c r="F48" s="12">
        <f t="shared" ca="1" si="10"/>
        <v>5576455.8499999996</v>
      </c>
      <c r="G48" s="12">
        <f t="shared" ca="1" si="10"/>
        <v>648413.56173800002</v>
      </c>
      <c r="H48" s="12">
        <f t="shared" ca="1" si="10"/>
        <v>2884651.63</v>
      </c>
      <c r="I48" s="12">
        <f t="shared" ca="1" si="10"/>
        <v>1101357.3500000001</v>
      </c>
      <c r="J48" s="12">
        <f t="shared" ca="1" si="10"/>
        <v>1340654.23</v>
      </c>
      <c r="K48" s="12">
        <f t="shared" ca="1" si="10"/>
        <v>350401.73</v>
      </c>
      <c r="L48" s="12">
        <f t="shared" ca="1" si="10"/>
        <v>808912.87</v>
      </c>
      <c r="M48" s="12">
        <f t="shared" ca="1" si="10"/>
        <v>382503.72</v>
      </c>
      <c r="N48" s="12">
        <f ca="1">SUM(N49:N56)</f>
        <v>777242.03</v>
      </c>
      <c r="O48" s="12">
        <f ca="1">SUM(O49:O57)</f>
        <v>132780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2352947.02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629220.67000000004</v>
      </c>
      <c r="K49" s="15">
        <f ca="1">SUMIF(Datos!$AU$6:$AV$73,A49,Datos!$AV$6:$AV$73)</f>
        <v>350401.73</v>
      </c>
      <c r="L49" s="15">
        <f ca="1">SUMIF(Datos!$BA$6:$BB$73,A49,Datos!$BB$6:$BB$73)</f>
        <v>182372.87</v>
      </c>
      <c r="M49" s="15">
        <f ca="1">SUMIF(Datos!$BG$6:$BH$73,A49,Datos!$BH$6:$BH$73)</f>
        <v>212511.72</v>
      </c>
      <c r="N49" s="15">
        <f ca="1">SUMIF(Datos!$BM$6:$BN$73,A49,Datos!$BN$6:$BN$73)</f>
        <v>84322.03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10596.94</v>
      </c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7730649.6817379994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626540</v>
      </c>
      <c r="M53" s="15">
        <f ca="1">SUMIF(Datos!$BG$6:$BH$73,A53,Datos!$BH$6:$BH$73)</f>
        <v>169992</v>
      </c>
      <c r="N53" s="15">
        <f ca="1">SUMIF(Datos!$BM$6:$BN$73,A53,Datos!$BN$6:$BN$73)</f>
        <v>675540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711433.56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711433.56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243320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17380</v>
      </c>
      <c r="O56" s="15">
        <v>17380</v>
      </c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295089.34999999998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>
        <v>115400</v>
      </c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33222592.970000003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0</v>
      </c>
      <c r="G58" s="22">
        <f t="shared" ca="1" si="13"/>
        <v>4958328.93</v>
      </c>
      <c r="H58" s="22">
        <f t="shared" ca="1" si="13"/>
        <v>8474.58</v>
      </c>
      <c r="I58" s="22">
        <f t="shared" ca="1" si="13"/>
        <v>4177934.08</v>
      </c>
      <c r="J58" s="22">
        <f t="shared" ca="1" si="13"/>
        <v>11428879.220000001</v>
      </c>
      <c r="K58" s="22">
        <f t="shared" ca="1" si="13"/>
        <v>0</v>
      </c>
      <c r="L58" s="22">
        <f t="shared" ca="1" si="13"/>
        <v>409118.51</v>
      </c>
      <c r="M58" s="22">
        <f ca="1">SUM(M59:M61)</f>
        <v>4145651</v>
      </c>
      <c r="N58" s="22">
        <f ca="1">SUM(N59:N61)</f>
        <v>3386026.61</v>
      </c>
      <c r="O58" s="53">
        <f ca="1">SUM(O59:O60)</f>
        <v>4708180.04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33222592.970000003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11428879.220000001</v>
      </c>
      <c r="K60" s="15">
        <f ca="1">SUMIF(Datos!$AU$6:$AV$73,A60,Datos!$AV$6:$AV$73)</f>
        <v>0</v>
      </c>
      <c r="L60" s="15">
        <f ca="1">SUMIF(Datos!$BA$6:$BB$73,A60,Datos!$BB$6:$BB$73)</f>
        <v>409118.51</v>
      </c>
      <c r="M60" s="15">
        <f ca="1">SUMIF(Datos!$BG$6:$BH$73,A60,Datos!$BH$6:$BH$73)</f>
        <v>4145651</v>
      </c>
      <c r="N60" s="15">
        <f ca="1">SUMIF(Datos!$BM$6:$BN$73,A60,Datos!$BN$6:$BN$73)</f>
        <v>3386026.61</v>
      </c>
      <c r="O60" s="15">
        <f ca="1">SUMIF(Datos!$BS$6:$BT$73,A60,Datos!$BT$6:$BT$73)</f>
        <v>4708180.04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371462574.3417381</v>
      </c>
      <c r="D70" s="48">
        <f t="shared" ref="D70:M70" si="16">SUM(D6:D66)/2</f>
        <v>23245407.960000001</v>
      </c>
      <c r="E70" s="48">
        <f t="shared" ca="1" si="16"/>
        <v>22463550.989999998</v>
      </c>
      <c r="F70" s="48">
        <f t="shared" ca="1" si="16"/>
        <v>38323524.789999999</v>
      </c>
      <c r="G70" s="48">
        <f t="shared" ca="1" si="16"/>
        <v>29707012.571737994</v>
      </c>
      <c r="H70" s="48">
        <f t="shared" ca="1" si="16"/>
        <v>32833827.100000001</v>
      </c>
      <c r="I70" s="48">
        <f t="shared" ca="1" si="16"/>
        <v>26937975.489999998</v>
      </c>
      <c r="J70" s="48">
        <f t="shared" ca="1" si="16"/>
        <v>36970053.119999997</v>
      </c>
      <c r="K70" s="48">
        <f t="shared" ca="1" si="16"/>
        <v>23946446.589999996</v>
      </c>
      <c r="L70" s="48">
        <f t="shared" ca="1" si="16"/>
        <v>28360127.039999999</v>
      </c>
      <c r="M70" s="48">
        <f t="shared" ca="1" si="16"/>
        <v>32015590.129999999</v>
      </c>
      <c r="N70" s="48">
        <f ca="1">SUM(N6:N66)/2</f>
        <v>41817152.890000008</v>
      </c>
      <c r="O70" s="48">
        <f ca="1">SUM(O6:O69)/2</f>
        <v>34841905.670000002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371462574.3417381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38323524.789999999</v>
      </c>
      <c r="G83" s="51">
        <f ca="1">+G81+G70</f>
        <v>29707012.571737994</v>
      </c>
      <c r="H83" s="51">
        <f t="shared" ref="H83:L83" ca="1" si="22">+H81+H70</f>
        <v>32833827.100000001</v>
      </c>
      <c r="I83" s="51">
        <f t="shared" ca="1" si="22"/>
        <v>26937975.489999998</v>
      </c>
      <c r="J83" s="51">
        <f ca="1">+J81+J70</f>
        <v>36970053.119999997</v>
      </c>
      <c r="K83" s="51">
        <f ca="1">K81+K70</f>
        <v>23946446.589999996</v>
      </c>
      <c r="L83" s="51">
        <f t="shared" ca="1" si="22"/>
        <v>28360127.039999999</v>
      </c>
      <c r="M83" s="51">
        <f ca="1">+M81+M70</f>
        <v>32015590.129999999</v>
      </c>
      <c r="N83" s="51">
        <f ca="1">+N81+N70</f>
        <v>41817152.890000008</v>
      </c>
      <c r="O83" s="51">
        <f ca="1">+O81+O70</f>
        <v>34841905.670000002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2026-01-12T18:40:32Z</cp:lastPrinted>
  <dcterms:created xsi:type="dcterms:W3CDTF">2019-05-10T17:21:13Z</dcterms:created>
  <dcterms:modified xsi:type="dcterms:W3CDTF">2026-01-13T13:31:41Z</dcterms:modified>
</cp:coreProperties>
</file>