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OAI\Desktop\Publicaciones MAYO 2024\"/>
    </mc:Choice>
  </mc:AlternateContent>
  <bookViews>
    <workbookView xWindow="-120" yWindow="-120" windowWidth="25440" windowHeight="15390" activeTab="1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  <externalReference r:id="rId6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D30" i="3"/>
  <c r="C26" i="3"/>
  <c r="J30" i="3"/>
  <c r="I30" i="3"/>
  <c r="B30" i="3"/>
  <c r="F26" i="3"/>
  <c r="I26" i="3" s="1"/>
  <c r="C16" i="3"/>
  <c r="C15" i="3"/>
  <c r="C14" i="3"/>
  <c r="J31" i="2"/>
  <c r="I31" i="2"/>
  <c r="J30" i="2"/>
  <c r="I30" i="2"/>
  <c r="F26" i="2"/>
  <c r="I26" i="2" s="1"/>
  <c r="C16" i="2"/>
  <c r="C15" i="2"/>
  <c r="C14" i="2"/>
  <c r="J30" i="1"/>
  <c r="D30" i="1"/>
  <c r="C30" i="1"/>
  <c r="B30" i="1"/>
  <c r="I26" i="1"/>
  <c r="C16" i="1"/>
  <c r="C15" i="1"/>
  <c r="C14" i="1"/>
  <c r="I30" i="1" l="1"/>
</calcChain>
</file>

<file path=xl/sharedStrings.xml><?xml version="1.0" encoding="utf-8"?>
<sst xmlns="http://schemas.openxmlformats.org/spreadsheetml/2006/main" count="215" uniqueCount="84">
  <si>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</si>
  <si>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</si>
  <si>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</si>
  <si>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</si>
  <si>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</si>
  <si>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</si>
  <si>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</si>
  <si>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</si>
  <si>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</si>
  <si>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</si>
  <si>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</si>
  <si>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</si>
  <si>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</si>
  <si>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</si>
  <si>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</si>
  <si>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</si>
  <si>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</si>
  <si>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</si>
  <si>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</si>
  <si>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</si>
  <si>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</si>
  <si>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</si>
  <si>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</si>
  <si>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Sanamiento y disposición de las aguas residuales</t>
  </si>
  <si>
    <t>Descripción:</t>
  </si>
  <si>
    <t>tiene como propósito  garantizar el sistema de tratamiento (recolección, saneamiento y disposición)  de las aguas residuales de toda la provincia Espaillat.sanitario)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</si>
  <si>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</si>
  <si>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de la provincia Espaillat.</t>
  </si>
  <si>
    <t>Resultado Asociado:</t>
  </si>
  <si>
    <t>agua residuales tratadas  y  vertidas al medio ambiente  onforme a los parámetros  establecidos por las normas.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</si>
  <si>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</si>
  <si>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</si>
  <si>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</si>
  <si>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</si>
  <si>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</si>
  <si>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</si>
  <si>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</si>
  <si>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</si>
  <si>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</si>
  <si>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</si>
  <si>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</si>
  <si>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</si>
  <si>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</si>
  <si>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</si>
  <si>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</si>
  <si>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</si>
  <si>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</si>
  <si>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</si>
  <si>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</si>
  <si>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</si>
  <si>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</si>
  <si>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</si>
  <si>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</si>
  <si>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</si>
  <si>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</si>
  <si>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</si>
  <si>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</si>
  <si>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</si>
  <si>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</si>
  <si>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</si>
  <si>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</si>
  <si>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</si>
  <si>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</si>
  <si>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</si>
  <si>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</si>
  <si>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</si>
  <si>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 Residentes de los  sectores bajo la jurisdicción de CORAAMOCA con agua residuales tratadas y  vertidas al medio ambiente  conforme a los parámetros establecidos por las normas.</t>
  </si>
  <si>
    <t>M3 de aguas tratadas</t>
  </si>
  <si>
    <t>7675-Residentes de los sectores bajo la jurisdicción de CORAAMOCA con agua residuales tratadas y vertidas al medio ambiente conforme a los parámetros establecidos por las normas</t>
  </si>
  <si>
    <t>M3 recolectados</t>
  </si>
  <si>
    <t>03-Residentes de los sectores bajo la jurisdiccón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</si>
  <si>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1.Consiste en agua residuales tratadas  y  vertidas al medio ambiente  conforme a los parámetros  establecidos por las normas./
 2. Servicio de recolección de aguas residuales de la red de alcantarillados.</t>
  </si>
  <si>
    <t>Las causas estan explicadas en el acapite anterior.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</si>
  <si>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</si>
  <si>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</si>
  <si>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</si>
  <si>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</si>
  <si>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</si>
  <si>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</t>
  </si>
  <si>
    <t xml:space="preserve"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
</t>
  </si>
  <si>
    <r>
      <rPr>
        <b/>
        <i/>
        <sz val="11"/>
        <color theme="1"/>
        <rFont val="Calibri"/>
        <family val="2"/>
        <scheme val="minor"/>
      </rPr>
      <t>1. describir lo plasmado en el presupuesto fisico (qué se propuso obtener en base a la meta y recursos a emplear).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2. describir qué se alcanzó en base a lo planteado en el punto anterior, en términos de recursos financieros ejecutados y producción de bienes y/o servicios lograda; asi como el procentaje ejecutado con respecto a lo presupuestado.</t>
    </r>
    <r>
      <rPr>
        <i/>
        <sz val="11"/>
        <color theme="1"/>
        <rFont val="Calibri"/>
        <family val="2"/>
        <scheme val="minor"/>
      </rPr>
      <t xml:space="preserve">
</t>
    </r>
  </si>
  <si>
    <t>Programación Anual</t>
  </si>
  <si>
    <t>Ejecución Anual</t>
  </si>
  <si>
    <t>Programación Indicativa Anual del año 2024 Metas Físicas y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</si>
</sst>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9" fillId="0" borderId="0" xfId="0" applyFont="1" applyAlignment="1">
      <alignment horizontal="left" vertical="center" wrapText="1" readingOrder="1"/>
    </xf>
    <xf numFmtId="165" fontId="19" fillId="0" borderId="0" xfId="1" applyNumberFormat="1" applyFont="1" applyAlignment="1">
      <alignment horizontal="left" vertical="center" wrapText="1" readingOrder="1"/>
    </xf>
    <xf numFmtId="165" fontId="19" fillId="0" borderId="39" xfId="1" applyNumberFormat="1" applyFont="1" applyBorder="1" applyAlignment="1">
      <alignment horizontal="left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190500</xdr:colOff>
      <xdr:row>35</xdr:row>
      <xdr:rowOff>238125</xdr:rowOff>
    </xdr:from>
    <xdr:to>
      <xdr:col>9</xdr:col>
      <xdr:colOff>604141</xdr:colOff>
      <xdr:row>42</xdr:row>
      <xdr:rowOff>130854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3344B0-6561-4DA7-B7DF-6B42E511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1696700"/>
          <a:ext cx="2956816" cy="1969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180975</xdr:colOff>
      <xdr:row>35</xdr:row>
      <xdr:rowOff>1000125</xdr:rowOff>
    </xdr:from>
    <xdr:to>
      <xdr:col>9</xdr:col>
      <xdr:colOff>460493</xdr:colOff>
      <xdr:row>43</xdr:row>
      <xdr:rowOff>117927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A3ADF21-2182-4564-8F30-4434BA8C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2700" y="12430125"/>
          <a:ext cx="293699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133350</xdr:colOff>
      <xdr:row>36</xdr:row>
      <xdr:rowOff>152400</xdr:rowOff>
    </xdr:from>
    <xdr:to>
      <xdr:col>8</xdr:col>
      <xdr:colOff>662825</xdr:colOff>
      <xdr:row>42</xdr:row>
      <xdr:rowOff>182268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8FE4EEC-CC73-47EF-A034-3A6CEDD2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402446">
          <a:off x="5200650" y="12287250"/>
          <a:ext cx="3072650" cy="1725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esktop/Definitivo%202023/Presupuesto/Presupuesto%20General%20y%20por%20programas%20%202023%20%2011-11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  <cell r="N31">
            <v>42987057</v>
          </cell>
          <cell r="P31">
            <v>163100000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"/>
      <sheetName val="prop"/>
      <sheetName val="presupuesto 2023"/>
      <sheetName val="PPP"/>
      <sheetName val="inf. fisico"/>
      <sheetName val="1 trimestre fisico "/>
      <sheetName val="2 trimestre fisico  "/>
      <sheetName val="3 trimestre fisico  "/>
      <sheetName val="4 trimestre fisico"/>
      <sheetName val="presupuesto 2023 ppt"/>
      <sheetName val="Hoja8"/>
      <sheetName val="Hoja7"/>
      <sheetName val="Hoja6"/>
      <sheetName val="cuadre de compra"/>
      <sheetName val="6107-Form.Prog.(Ingreso)"/>
      <sheetName val="6107-Form.Prog.(Gasto)"/>
      <sheetName val="Hoja9"/>
      <sheetName val="Hoja2"/>
      <sheetName val="HACIENDA"/>
      <sheetName val="Hoja4"/>
      <sheetName val="Hoja5"/>
      <sheetName val="Hoja3"/>
      <sheetName val="presupuest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D89">
            <v>42987057</v>
          </cell>
        </row>
        <row r="106">
          <cell r="E106" t="str">
            <v>Clientes/usuarios atendidos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>
      <calculatedColumnFormula>+'[2]Evaluación 2023 (programa 11.)'!N31</calculatedColumnFormula>
    </tableColumn>
    <tableColumn id="4" name="Financiera_x000a_(B)" dataDxfId="36" dataCellStyle="Millares">
      <calculatedColumnFormula>+'[2]Evaluación 2023 (programa 11.)'!P31</calculatedColumnFormula>
    </tableColumn>
    <tableColumn id="9" name="Física_x000a_(C)" dataDxfId="35" dataCellStyle="Millares"/>
    <tableColumn id="10" name="Financiera_x000a_(D)" dataDxfId="34" dataCellStyle="Millares"/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>
      <calculatedColumnFormula>+'[3]inf. fisico'!$E$106</calculatedColumnFormula>
    </tableColumn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/>
    <tableColumn id="10" name="Financiera_x000a_(D)" dataDxfId="4" dataCellStyle="Millares">
      <calculatedColumnFormula>+A26</calculatedColumnFormula>
    </tableColumn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topLeftCell="A4" zoomScaleNormal="100" zoomScaleSheetLayoutView="100" workbookViewId="0">
      <selection activeCell="A41" sqref="A41:J41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customHeight="1" thickBot="1" x14ac:dyDescent="0.3">
      <c r="A1" s="1"/>
      <c r="B1" s="40" t="s">
        <v>83</v>
      </c>
      <c r="C1" s="41"/>
      <c r="D1" s="41"/>
      <c r="E1" s="41"/>
      <c r="F1" s="41"/>
      <c r="G1" s="41"/>
      <c r="H1" s="41"/>
      <c r="I1" s="41"/>
      <c r="J1" s="42"/>
      <c r="K1" s="2"/>
    </row>
    <row r="2" spans="1:11" ht="21.75" thickBot="1" x14ac:dyDescent="0.3">
      <c r="A2" s="3"/>
      <c r="B2" s="43" t="s">
        <v>0</v>
      </c>
      <c r="C2" s="44"/>
      <c r="D2" s="43" t="s">
        <v>1</v>
      </c>
      <c r="E2" s="44"/>
      <c r="F2" s="44"/>
      <c r="G2" s="44"/>
      <c r="H2" s="45"/>
      <c r="I2" s="4" t="s">
        <v>2</v>
      </c>
      <c r="J2" s="5" t="s">
        <v>3</v>
      </c>
      <c r="K2" s="2"/>
    </row>
    <row r="3" spans="1:11" ht="21.75" thickBot="1" x14ac:dyDescent="0.3">
      <c r="A3" s="6"/>
      <c r="B3" s="46"/>
      <c r="C3" s="47"/>
      <c r="D3" s="46" t="s">
        <v>77</v>
      </c>
      <c r="E3" s="47"/>
      <c r="F3" s="47"/>
      <c r="G3" s="47"/>
      <c r="H3" s="48"/>
      <c r="I3" s="7">
        <v>45313</v>
      </c>
      <c r="J3" s="8">
        <v>0</v>
      </c>
      <c r="K3" s="2"/>
    </row>
    <row r="4" spans="1:11" x14ac:dyDescent="0.25">
      <c r="A4" s="36"/>
      <c r="B4" s="37"/>
      <c r="C4" s="37"/>
      <c r="D4" s="38"/>
      <c r="E4" s="38"/>
      <c r="F4" s="38"/>
      <c r="G4" s="38"/>
      <c r="H4" s="38"/>
      <c r="I4" s="37"/>
      <c r="J4" s="39"/>
      <c r="K4" s="2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2"/>
    </row>
    <row r="6" spans="1:11" ht="15.75" x14ac:dyDescent="0.25">
      <c r="A6" s="53" t="s">
        <v>4</v>
      </c>
      <c r="B6" s="54"/>
      <c r="C6" s="54"/>
      <c r="D6" s="54"/>
      <c r="E6" s="54"/>
      <c r="F6" s="54"/>
      <c r="G6" s="54"/>
      <c r="H6" s="54"/>
      <c r="I6" s="54"/>
      <c r="J6" s="55"/>
      <c r="K6" s="2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2"/>
    </row>
    <row r="8" spans="1:11" x14ac:dyDescent="0.25">
      <c r="A8" s="9" t="s">
        <v>6</v>
      </c>
      <c r="B8" s="59" t="s">
        <v>7</v>
      </c>
      <c r="C8" s="60"/>
      <c r="D8" s="60"/>
      <c r="E8" s="60"/>
      <c r="F8" s="60"/>
      <c r="G8" s="60"/>
      <c r="H8" s="60"/>
      <c r="I8" s="60"/>
      <c r="J8" s="61"/>
      <c r="K8" s="2"/>
    </row>
    <row r="9" spans="1:11" ht="15" customHeight="1" x14ac:dyDescent="0.25">
      <c r="A9" s="10" t="s">
        <v>8</v>
      </c>
      <c r="B9" s="59" t="s">
        <v>9</v>
      </c>
      <c r="C9" s="60"/>
      <c r="D9" s="60"/>
      <c r="E9" s="60"/>
      <c r="F9" s="60"/>
      <c r="G9" s="60"/>
      <c r="H9" s="60"/>
      <c r="I9" s="60"/>
      <c r="J9" s="61"/>
      <c r="K9" s="2"/>
    </row>
    <row r="10" spans="1:11" x14ac:dyDescent="0.25">
      <c r="A10" s="10" t="s">
        <v>10</v>
      </c>
      <c r="B10" s="59" t="s">
        <v>11</v>
      </c>
      <c r="C10" s="60"/>
      <c r="D10" s="60"/>
      <c r="E10" s="60"/>
      <c r="F10" s="60"/>
      <c r="G10" s="60"/>
      <c r="H10" s="60"/>
      <c r="I10" s="60"/>
      <c r="J10" s="61"/>
      <c r="K10" s="2"/>
    </row>
    <row r="11" spans="1:11" ht="48.75" customHeight="1" x14ac:dyDescent="0.25">
      <c r="A11" s="9" t="s">
        <v>12</v>
      </c>
      <c r="B11" s="62" t="s">
        <v>13</v>
      </c>
      <c r="C11" s="62"/>
      <c r="D11" s="62"/>
      <c r="E11" s="62"/>
      <c r="F11" s="62"/>
      <c r="G11" s="62"/>
      <c r="H11" s="62"/>
      <c r="I11" s="62"/>
      <c r="J11" s="63"/>
    </row>
    <row r="12" spans="1:11" ht="48" customHeight="1" x14ac:dyDescent="0.25">
      <c r="A12" s="9" t="s">
        <v>14</v>
      </c>
      <c r="B12" s="62" t="s">
        <v>15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53" t="s">
        <v>16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27.75" customHeight="1" x14ac:dyDescent="0.25">
      <c r="A14" s="9" t="s">
        <v>17</v>
      </c>
      <c r="B14" s="12">
        <v>2</v>
      </c>
      <c r="C14" s="49" t="str">
        <f>IFERROR(VLOOKUP(B14,'[1]Validacion datos'!A2:B5,2,FALSE),"")</f>
        <v>DESARROLLO SOCIAL</v>
      </c>
      <c r="D14" s="49"/>
      <c r="E14" s="49"/>
      <c r="F14" s="49"/>
      <c r="G14" s="49"/>
      <c r="H14" s="49"/>
      <c r="I14" s="49"/>
      <c r="J14" s="49"/>
    </row>
    <row r="15" spans="1:11" ht="26.25" customHeight="1" x14ac:dyDescent="0.25">
      <c r="A15" s="9" t="s">
        <v>18</v>
      </c>
      <c r="B15" s="13">
        <v>2.5</v>
      </c>
      <c r="C15" s="49" t="str">
        <f>IFERROR(VLOOKUP(B15,'[1]Validacion datos'!A8:B26,2,FALSE),"")</f>
        <v>Vivienda digna en entornos saludables</v>
      </c>
      <c r="D15" s="49"/>
      <c r="E15" s="49"/>
      <c r="F15" s="49"/>
      <c r="G15" s="49"/>
      <c r="H15" s="49"/>
      <c r="I15" s="49"/>
      <c r="J15" s="49"/>
    </row>
    <row r="16" spans="1:11" ht="29.25" customHeight="1" x14ac:dyDescent="0.25">
      <c r="A16" s="9" t="s">
        <v>19</v>
      </c>
      <c r="B16" s="14" t="s">
        <v>20</v>
      </c>
      <c r="C16" s="49" t="str">
        <f>IFERROR(VLOOKUP(B16,'[1]Validacion datos'!D8:E64,2,FALSE),"")</f>
        <v>Garantizar el acceso universal a servicios de agua potable y saneamiento, provistos con calidad y eficiencia</v>
      </c>
      <c r="D16" s="49"/>
      <c r="E16" s="49"/>
      <c r="F16" s="49"/>
      <c r="G16" s="49"/>
      <c r="H16" s="49"/>
      <c r="I16" s="49"/>
      <c r="J16" s="49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3" t="s">
        <v>21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1" ht="29.25" customHeight="1" x14ac:dyDescent="0.25">
      <c r="A19" s="9" t="s">
        <v>22</v>
      </c>
      <c r="B19" s="62" t="s">
        <v>23</v>
      </c>
      <c r="C19" s="62"/>
      <c r="D19" s="62"/>
      <c r="E19" s="62"/>
      <c r="F19" s="62"/>
      <c r="G19" s="62"/>
      <c r="H19" s="62"/>
      <c r="I19" s="62"/>
      <c r="J19" s="63"/>
    </row>
    <row r="20" spans="1:11" ht="33" customHeight="1" x14ac:dyDescent="0.25">
      <c r="A20" s="18" t="s">
        <v>24</v>
      </c>
      <c r="B20" s="62" t="s">
        <v>25</v>
      </c>
      <c r="C20" s="62"/>
      <c r="D20" s="62"/>
      <c r="E20" s="62"/>
      <c r="F20" s="62"/>
      <c r="G20" s="62"/>
      <c r="H20" s="62"/>
      <c r="I20" s="62"/>
      <c r="J20" s="63"/>
    </row>
    <row r="21" spans="1:11" ht="34.5" customHeight="1" x14ac:dyDescent="0.25">
      <c r="A21" s="18" t="s">
        <v>26</v>
      </c>
      <c r="B21" s="62" t="s">
        <v>27</v>
      </c>
      <c r="C21" s="62"/>
      <c r="D21" s="62"/>
      <c r="E21" s="62"/>
      <c r="F21" s="62"/>
      <c r="G21" s="62"/>
      <c r="H21" s="62"/>
      <c r="I21" s="62"/>
      <c r="J21" s="63"/>
    </row>
    <row r="22" spans="1:11" ht="35.25" customHeight="1" x14ac:dyDescent="0.25">
      <c r="A22" s="18" t="s">
        <v>28</v>
      </c>
      <c r="B22" s="62" t="s">
        <v>29</v>
      </c>
      <c r="C22" s="62"/>
      <c r="D22" s="62"/>
      <c r="E22" s="62"/>
      <c r="F22" s="62"/>
      <c r="G22" s="62"/>
      <c r="H22" s="62"/>
      <c r="I22" s="62"/>
      <c r="J22" s="63"/>
      <c r="K22" s="2"/>
    </row>
    <row r="23" spans="1:11" ht="15.75" x14ac:dyDescent="0.25">
      <c r="A23" s="53" t="s">
        <v>30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1" ht="15.75" x14ac:dyDescent="0.25">
      <c r="A24" s="56" t="s">
        <v>31</v>
      </c>
      <c r="B24" s="57"/>
      <c r="C24" s="57"/>
      <c r="D24" s="57"/>
      <c r="E24" s="57"/>
      <c r="F24" s="57"/>
      <c r="G24" s="57"/>
      <c r="H24" s="57"/>
      <c r="I24" s="57"/>
      <c r="J24" s="58"/>
      <c r="K24" s="2"/>
    </row>
    <row r="25" spans="1:11" ht="15" customHeight="1" x14ac:dyDescent="0.25">
      <c r="A25" s="71" t="s">
        <v>32</v>
      </c>
      <c r="B25" s="72"/>
      <c r="C25" s="73" t="s">
        <v>33</v>
      </c>
      <c r="D25" s="74"/>
      <c r="E25" s="74"/>
      <c r="F25" s="74" t="s">
        <v>34</v>
      </c>
      <c r="G25" s="74"/>
      <c r="H25" s="72"/>
      <c r="I25" s="73" t="s">
        <v>35</v>
      </c>
      <c r="J25" s="75"/>
    </row>
    <row r="26" spans="1:11" x14ac:dyDescent="0.25">
      <c r="A26" s="64">
        <v>163100000</v>
      </c>
      <c r="B26" s="65"/>
      <c r="C26" s="66"/>
      <c r="D26" s="67"/>
      <c r="E26" s="68"/>
      <c r="F26" s="66"/>
      <c r="G26" s="67"/>
      <c r="H26" s="68"/>
      <c r="I26" s="69">
        <f>+IF(F26&gt;0,F26/C26,0)</f>
        <v>0</v>
      </c>
      <c r="J26" s="70"/>
    </row>
    <row r="27" spans="1:11" ht="15.75" x14ac:dyDescent="0.25">
      <c r="A27" s="56">
        <v>704802.12</v>
      </c>
      <c r="B27" s="57"/>
      <c r="C27" s="57"/>
      <c r="D27" s="57"/>
      <c r="E27" s="57"/>
      <c r="F27" s="57"/>
      <c r="G27" s="57"/>
      <c r="H27" s="57"/>
      <c r="I27" s="57"/>
      <c r="J27" s="58"/>
      <c r="K27" s="2"/>
    </row>
    <row r="28" spans="1:11" ht="15" customHeight="1" x14ac:dyDescent="0.25">
      <c r="A28" s="19"/>
      <c r="B28"/>
      <c r="C28" s="76" t="s">
        <v>36</v>
      </c>
      <c r="D28" s="77"/>
      <c r="E28" s="76" t="s">
        <v>81</v>
      </c>
      <c r="F28" s="77"/>
      <c r="G28" s="76" t="s">
        <v>82</v>
      </c>
      <c r="H28" s="76"/>
      <c r="I28" s="76" t="s">
        <v>37</v>
      </c>
      <c r="J28" s="7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48</v>
      </c>
      <c r="B30" s="24" t="str">
        <f>+'[2]Evaluación 2023 (programa 11.)'!M31</f>
        <v>M3 de agua producido</v>
      </c>
      <c r="C30" s="25">
        <f>+'[2]Evaluación 2023 (programa 11.)'!N31</f>
        <v>42987057</v>
      </c>
      <c r="D30" s="25">
        <f>+'[2]Evaluación 2023 (programa 11.)'!P31</f>
        <v>163100000</v>
      </c>
      <c r="E30" s="25">
        <v>42987057</v>
      </c>
      <c r="F30" s="25">
        <v>163100000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15.75" x14ac:dyDescent="0.25">
      <c r="A31" s="53" t="s">
        <v>49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1" ht="15.75" x14ac:dyDescent="0.25">
      <c r="A32" s="56" t="s">
        <v>50</v>
      </c>
      <c r="B32" s="57"/>
      <c r="C32" s="57"/>
      <c r="D32" s="57"/>
      <c r="E32" s="57"/>
      <c r="F32" s="57"/>
      <c r="G32" s="57"/>
      <c r="H32" s="57"/>
      <c r="I32" s="57"/>
      <c r="J32" s="58"/>
      <c r="K32" s="2"/>
    </row>
    <row r="33" spans="1:11" ht="15" customHeight="1" x14ac:dyDescent="0.25">
      <c r="A33" s="29" t="s">
        <v>51</v>
      </c>
      <c r="B33" s="62" t="s">
        <v>52</v>
      </c>
      <c r="C33" s="62"/>
      <c r="D33" s="62"/>
      <c r="E33" s="62"/>
      <c r="F33" s="62"/>
      <c r="G33" s="62"/>
      <c r="H33" s="62"/>
      <c r="I33" s="62"/>
      <c r="J33" s="63"/>
    </row>
    <row r="34" spans="1:11" ht="30" customHeight="1" x14ac:dyDescent="0.25">
      <c r="A34" s="29" t="s">
        <v>53</v>
      </c>
      <c r="B34" s="62" t="s">
        <v>54</v>
      </c>
      <c r="C34" s="62"/>
      <c r="D34" s="62"/>
      <c r="E34" s="62"/>
      <c r="F34" s="62"/>
      <c r="G34" s="62"/>
      <c r="H34" s="62"/>
      <c r="I34" s="62"/>
      <c r="J34" s="63"/>
    </row>
    <row r="35" spans="1:11" ht="85.5" customHeight="1" x14ac:dyDescent="0.25">
      <c r="A35" s="29" t="s">
        <v>55</v>
      </c>
      <c r="B35" s="62" t="s">
        <v>78</v>
      </c>
      <c r="C35" s="62"/>
      <c r="D35" s="62"/>
      <c r="E35" s="62"/>
      <c r="F35" s="62"/>
      <c r="G35" s="62"/>
      <c r="H35" s="62"/>
      <c r="I35" s="62"/>
      <c r="J35" s="63"/>
    </row>
    <row r="36" spans="1:11" ht="30" x14ac:dyDescent="0.25">
      <c r="A36" s="29" t="s">
        <v>56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1" ht="15.75" x14ac:dyDescent="0.25">
      <c r="A37" s="53" t="s">
        <v>57</v>
      </c>
      <c r="B37" s="54"/>
      <c r="C37" s="54"/>
      <c r="D37" s="54"/>
      <c r="E37" s="54"/>
      <c r="F37" s="54"/>
      <c r="G37" s="54"/>
      <c r="H37" s="54"/>
      <c r="I37" s="54"/>
      <c r="J37" s="55"/>
    </row>
    <row r="38" spans="1:11" ht="15.75" x14ac:dyDescent="0.25">
      <c r="A38" s="79" t="s">
        <v>58</v>
      </c>
      <c r="B38" s="80"/>
      <c r="C38" s="80"/>
      <c r="D38" s="80"/>
      <c r="E38" s="80"/>
      <c r="F38" s="80"/>
      <c r="G38" s="80"/>
      <c r="H38" s="80"/>
      <c r="I38" s="80"/>
      <c r="J38" s="81"/>
      <c r="K38" s="2"/>
    </row>
    <row r="39" spans="1:11" ht="27.75" customHeight="1" x14ac:dyDescent="0.25">
      <c r="A39" s="82" t="s">
        <v>59</v>
      </c>
      <c r="B39" s="83"/>
      <c r="C39" s="83"/>
      <c r="D39" s="83"/>
      <c r="E39" s="83"/>
      <c r="F39" s="83"/>
      <c r="G39" s="83"/>
      <c r="H39" s="83"/>
      <c r="I39" s="83"/>
      <c r="J39" s="8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85" t="s">
        <v>60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1" ht="15.75" thickBot="1" x14ac:dyDescent="0.3">
      <c r="A42" s="31" t="s">
        <v>61</v>
      </c>
      <c r="B42" s="32">
        <v>194939117</v>
      </c>
      <c r="G42" s="86"/>
      <c r="H42" s="86"/>
      <c r="I42" s="86"/>
    </row>
    <row r="43" spans="1:11" x14ac:dyDescent="0.25">
      <c r="A43" s="31" t="s">
        <v>62</v>
      </c>
      <c r="B43" s="32"/>
      <c r="G43" s="87" t="s">
        <v>63</v>
      </c>
      <c r="H43" s="87"/>
      <c r="I43" s="87"/>
    </row>
    <row r="44" spans="1:11" x14ac:dyDescent="0.25">
      <c r="A44" s="31" t="s">
        <v>64</v>
      </c>
      <c r="B44" s="32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:F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paperSize="121"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view="pageBreakPreview" zoomScaleNormal="100" zoomScaleSheetLayoutView="100" workbookViewId="0">
      <selection activeCell="D44" sqref="D44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customHeight="1" thickBot="1" x14ac:dyDescent="0.3">
      <c r="A1" s="1"/>
      <c r="B1" s="40" t="s">
        <v>83</v>
      </c>
      <c r="C1" s="41"/>
      <c r="D1" s="41"/>
      <c r="E1" s="41"/>
      <c r="F1" s="41"/>
      <c r="G1" s="41"/>
      <c r="H1" s="41"/>
      <c r="I1" s="41"/>
      <c r="J1" s="42"/>
      <c r="K1" s="2"/>
    </row>
    <row r="2" spans="1:11" ht="21.75" thickBot="1" x14ac:dyDescent="0.3">
      <c r="A2" s="3"/>
      <c r="B2" s="43" t="s">
        <v>0</v>
      </c>
      <c r="C2" s="44"/>
      <c r="D2" s="43" t="s">
        <v>1</v>
      </c>
      <c r="E2" s="44"/>
      <c r="F2" s="44"/>
      <c r="G2" s="44"/>
      <c r="H2" s="45"/>
      <c r="I2" s="4" t="s">
        <v>2</v>
      </c>
      <c r="J2" s="5" t="s">
        <v>3</v>
      </c>
      <c r="K2" s="2"/>
    </row>
    <row r="3" spans="1:11" ht="21.75" thickBot="1" x14ac:dyDescent="0.3">
      <c r="A3" s="6"/>
      <c r="B3" s="46"/>
      <c r="C3" s="47"/>
      <c r="D3" s="46" t="s">
        <v>77</v>
      </c>
      <c r="E3" s="47"/>
      <c r="F3" s="47"/>
      <c r="G3" s="47"/>
      <c r="H3" s="48"/>
      <c r="I3" s="7">
        <v>45313</v>
      </c>
      <c r="J3" s="8">
        <v>0</v>
      </c>
      <c r="K3" s="2"/>
    </row>
    <row r="4" spans="1:11" x14ac:dyDescent="0.25">
      <c r="A4" s="36"/>
      <c r="B4" s="37"/>
      <c r="C4" s="37"/>
      <c r="D4" s="38"/>
      <c r="E4" s="38"/>
      <c r="F4" s="38"/>
      <c r="G4" s="38"/>
      <c r="H4" s="38"/>
      <c r="I4" s="37"/>
      <c r="J4" s="39"/>
      <c r="K4" s="2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2"/>
    </row>
    <row r="6" spans="1:11" ht="15.75" x14ac:dyDescent="0.25">
      <c r="A6" s="53" t="s">
        <v>4</v>
      </c>
      <c r="B6" s="54"/>
      <c r="C6" s="54"/>
      <c r="D6" s="54"/>
      <c r="E6" s="54"/>
      <c r="F6" s="54"/>
      <c r="G6" s="54"/>
      <c r="H6" s="54"/>
      <c r="I6" s="54"/>
      <c r="J6" s="55"/>
      <c r="K6" s="2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2"/>
    </row>
    <row r="8" spans="1:11" x14ac:dyDescent="0.25">
      <c r="A8" s="9" t="s">
        <v>6</v>
      </c>
      <c r="B8" s="59" t="s">
        <v>7</v>
      </c>
      <c r="C8" s="60"/>
      <c r="D8" s="60"/>
      <c r="E8" s="60"/>
      <c r="F8" s="60"/>
      <c r="G8" s="60"/>
      <c r="H8" s="60"/>
      <c r="I8" s="60"/>
      <c r="J8" s="61"/>
      <c r="K8" s="2"/>
    </row>
    <row r="9" spans="1:11" ht="15" customHeight="1" x14ac:dyDescent="0.25">
      <c r="A9" s="10" t="s">
        <v>8</v>
      </c>
      <c r="B9" s="59" t="s">
        <v>65</v>
      </c>
      <c r="C9" s="60"/>
      <c r="D9" s="60"/>
      <c r="E9" s="60"/>
      <c r="F9" s="60"/>
      <c r="G9" s="60"/>
      <c r="H9" s="60"/>
      <c r="I9" s="60"/>
      <c r="J9" s="61"/>
      <c r="K9" s="2"/>
    </row>
    <row r="10" spans="1:11" x14ac:dyDescent="0.25">
      <c r="A10" s="10" t="s">
        <v>10</v>
      </c>
      <c r="B10" s="59" t="s">
        <v>11</v>
      </c>
      <c r="C10" s="60"/>
      <c r="D10" s="60"/>
      <c r="E10" s="60"/>
      <c r="F10" s="60"/>
      <c r="G10" s="60"/>
      <c r="H10" s="60"/>
      <c r="I10" s="60"/>
      <c r="J10" s="61"/>
      <c r="K10" s="2"/>
    </row>
    <row r="11" spans="1:11" ht="48.75" customHeight="1" x14ac:dyDescent="0.25">
      <c r="A11" s="9" t="s">
        <v>12</v>
      </c>
      <c r="B11" s="62" t="s">
        <v>13</v>
      </c>
      <c r="C11" s="62"/>
      <c r="D11" s="62"/>
      <c r="E11" s="62"/>
      <c r="F11" s="62"/>
      <c r="G11" s="62"/>
      <c r="H11" s="62"/>
      <c r="I11" s="62"/>
      <c r="J11" s="63"/>
    </row>
    <row r="12" spans="1:11" ht="48" customHeight="1" x14ac:dyDescent="0.25">
      <c r="A12" s="9" t="s">
        <v>14</v>
      </c>
      <c r="B12" s="62" t="s">
        <v>15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53" t="s">
        <v>16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27.75" customHeight="1" x14ac:dyDescent="0.25">
      <c r="A14" s="9" t="s">
        <v>17</v>
      </c>
      <c r="B14" s="12">
        <v>2</v>
      </c>
      <c r="C14" s="49" t="str">
        <f>IFERROR(VLOOKUP(B14,'[1]Validacion datos'!A2:B5,2,FALSE),"")</f>
        <v>DESARROLLO SOCIAL</v>
      </c>
      <c r="D14" s="49"/>
      <c r="E14" s="49"/>
      <c r="F14" s="49"/>
      <c r="G14" s="49"/>
      <c r="H14" s="49"/>
      <c r="I14" s="49"/>
      <c r="J14" s="49"/>
    </row>
    <row r="15" spans="1:11" ht="26.25" customHeight="1" x14ac:dyDescent="0.25">
      <c r="A15" s="9" t="s">
        <v>18</v>
      </c>
      <c r="B15" s="13">
        <v>2.5</v>
      </c>
      <c r="C15" s="49" t="str">
        <f>IFERROR(VLOOKUP(B15,'[1]Validacion datos'!A8:B26,2,FALSE),"")</f>
        <v>Vivienda digna en entornos saludables</v>
      </c>
      <c r="D15" s="49"/>
      <c r="E15" s="49"/>
      <c r="F15" s="49"/>
      <c r="G15" s="49"/>
      <c r="H15" s="49"/>
      <c r="I15" s="49"/>
      <c r="J15" s="49"/>
    </row>
    <row r="16" spans="1:11" ht="29.25" customHeight="1" x14ac:dyDescent="0.25">
      <c r="A16" s="9" t="s">
        <v>19</v>
      </c>
      <c r="B16" s="14" t="s">
        <v>20</v>
      </c>
      <c r="C16" s="49" t="str">
        <f>IFERROR(VLOOKUP(B16,'[1]Validacion datos'!D8:E64,2,FALSE),"")</f>
        <v>Garantizar el acceso universal a servicios de agua potable y saneamiento, provistos con calidad y eficiencia</v>
      </c>
      <c r="D16" s="49"/>
      <c r="E16" s="49"/>
      <c r="F16" s="49"/>
      <c r="G16" s="49"/>
      <c r="H16" s="49"/>
      <c r="I16" s="49"/>
      <c r="J16" s="49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3" t="s">
        <v>21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1" ht="29.25" customHeight="1" x14ac:dyDescent="0.25">
      <c r="A19" s="9" t="s">
        <v>22</v>
      </c>
      <c r="B19" s="62" t="s">
        <v>23</v>
      </c>
      <c r="C19" s="62"/>
      <c r="D19" s="62"/>
      <c r="E19" s="62"/>
      <c r="F19" s="62"/>
      <c r="G19" s="62"/>
      <c r="H19" s="62"/>
      <c r="I19" s="62"/>
      <c r="J19" s="63"/>
    </row>
    <row r="20" spans="1:11" ht="33" customHeight="1" x14ac:dyDescent="0.25">
      <c r="A20" s="18" t="s">
        <v>24</v>
      </c>
      <c r="B20" s="62" t="s">
        <v>25</v>
      </c>
      <c r="C20" s="62"/>
      <c r="D20" s="62"/>
      <c r="E20" s="62"/>
      <c r="F20" s="62"/>
      <c r="G20" s="62"/>
      <c r="H20" s="62"/>
      <c r="I20" s="62"/>
      <c r="J20" s="63"/>
    </row>
    <row r="21" spans="1:11" ht="34.5" customHeight="1" x14ac:dyDescent="0.25">
      <c r="A21" s="18" t="s">
        <v>26</v>
      </c>
      <c r="B21" s="62" t="s">
        <v>27</v>
      </c>
      <c r="C21" s="62"/>
      <c r="D21" s="62"/>
      <c r="E21" s="62"/>
      <c r="F21" s="62"/>
      <c r="G21" s="62"/>
      <c r="H21" s="62"/>
      <c r="I21" s="62"/>
      <c r="J21" s="63"/>
    </row>
    <row r="22" spans="1:11" ht="35.25" customHeight="1" x14ac:dyDescent="0.25">
      <c r="A22" s="18" t="s">
        <v>28</v>
      </c>
      <c r="B22" s="62" t="s">
        <v>29</v>
      </c>
      <c r="C22" s="62"/>
      <c r="D22" s="62"/>
      <c r="E22" s="62"/>
      <c r="F22" s="62"/>
      <c r="G22" s="62"/>
      <c r="H22" s="62"/>
      <c r="I22" s="62"/>
      <c r="J22" s="63"/>
      <c r="K22" s="2"/>
    </row>
    <row r="23" spans="1:11" ht="15.75" x14ac:dyDescent="0.25">
      <c r="A23" s="53" t="s">
        <v>30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1" ht="15.75" x14ac:dyDescent="0.25">
      <c r="A24" s="56" t="s">
        <v>31</v>
      </c>
      <c r="B24" s="57"/>
      <c r="C24" s="57"/>
      <c r="D24" s="57"/>
      <c r="E24" s="57"/>
      <c r="F24" s="57"/>
      <c r="G24" s="57"/>
      <c r="H24" s="57"/>
      <c r="I24" s="57"/>
      <c r="J24" s="58"/>
      <c r="K24" s="2"/>
    </row>
    <row r="25" spans="1:11" ht="15" customHeight="1" x14ac:dyDescent="0.25">
      <c r="A25" s="71" t="s">
        <v>32</v>
      </c>
      <c r="B25" s="72"/>
      <c r="C25" s="73" t="s">
        <v>33</v>
      </c>
      <c r="D25" s="74"/>
      <c r="E25" s="74"/>
      <c r="F25" s="74" t="s">
        <v>34</v>
      </c>
      <c r="G25" s="74"/>
      <c r="H25" s="72"/>
      <c r="I25" s="73" t="s">
        <v>35</v>
      </c>
      <c r="J25" s="75"/>
    </row>
    <row r="26" spans="1:11" x14ac:dyDescent="0.25">
      <c r="A26" s="88"/>
      <c r="B26" s="89"/>
      <c r="C26" s="66"/>
      <c r="D26" s="67"/>
      <c r="E26" s="68"/>
      <c r="F26" s="66">
        <f>+H31+H30</f>
        <v>0</v>
      </c>
      <c r="G26" s="67"/>
      <c r="H26" s="68"/>
      <c r="I26" s="69">
        <f>+IF(F26&gt;0,F26/C26,0)</f>
        <v>0</v>
      </c>
      <c r="J26" s="70"/>
    </row>
    <row r="27" spans="1:11" ht="15.75" x14ac:dyDescent="0.25">
      <c r="A27" s="56">
        <v>704802.12</v>
      </c>
      <c r="B27" s="57"/>
      <c r="C27" s="57"/>
      <c r="D27" s="57"/>
      <c r="E27" s="57"/>
      <c r="F27" s="57"/>
      <c r="G27" s="57"/>
      <c r="H27" s="57"/>
      <c r="I27" s="57"/>
      <c r="J27" s="58"/>
      <c r="K27" s="2"/>
    </row>
    <row r="28" spans="1:11" ht="15" customHeight="1" x14ac:dyDescent="0.25">
      <c r="A28" s="19"/>
      <c r="B28"/>
      <c r="C28" s="76" t="s">
        <v>36</v>
      </c>
      <c r="D28" s="77"/>
      <c r="E28" s="76" t="s">
        <v>81</v>
      </c>
      <c r="F28" s="77"/>
      <c r="G28" s="76" t="s">
        <v>82</v>
      </c>
      <c r="H28" s="76"/>
      <c r="I28" s="76" t="s">
        <v>37</v>
      </c>
      <c r="J28" s="7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66</v>
      </c>
      <c r="B30" s="24" t="s">
        <v>67</v>
      </c>
      <c r="C30" s="25">
        <v>3450564</v>
      </c>
      <c r="D30" s="25"/>
      <c r="E30" s="25">
        <v>3450564</v>
      </c>
      <c r="F30" s="25"/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64.5" customHeight="1" x14ac:dyDescent="0.25">
      <c r="A31" s="33" t="s">
        <v>68</v>
      </c>
      <c r="B31" s="24" t="s">
        <v>69</v>
      </c>
      <c r="C31" s="34">
        <v>18049103</v>
      </c>
      <c r="D31" s="34"/>
      <c r="E31" s="34">
        <v>18049103</v>
      </c>
      <c r="F31" s="34"/>
      <c r="G31" s="34"/>
      <c r="H31" s="35"/>
      <c r="I31" s="27">
        <f>IF(G31&gt;0,G31/C31,0)</f>
        <v>0</v>
      </c>
      <c r="J31" s="28">
        <f>IF(H31&gt;0,H31/D31,0)</f>
        <v>0</v>
      </c>
    </row>
    <row r="32" spans="1:11" ht="15.75" x14ac:dyDescent="0.25">
      <c r="A32" s="53" t="s">
        <v>49</v>
      </c>
      <c r="B32" s="54"/>
      <c r="C32" s="54"/>
      <c r="D32" s="54"/>
      <c r="E32" s="54"/>
      <c r="F32" s="54"/>
      <c r="G32" s="54"/>
      <c r="H32" s="54"/>
      <c r="I32" s="54"/>
      <c r="J32" s="55"/>
    </row>
    <row r="33" spans="1:11" ht="15.75" x14ac:dyDescent="0.25">
      <c r="A33" s="56" t="s">
        <v>50</v>
      </c>
      <c r="B33" s="57"/>
      <c r="C33" s="57"/>
      <c r="D33" s="57"/>
      <c r="E33" s="57"/>
      <c r="F33" s="57"/>
      <c r="G33" s="57"/>
      <c r="H33" s="57"/>
      <c r="I33" s="57"/>
      <c r="J33" s="58"/>
      <c r="K33" s="2"/>
    </row>
    <row r="34" spans="1:11" ht="27" customHeight="1" x14ac:dyDescent="0.25">
      <c r="A34" s="29" t="s">
        <v>51</v>
      </c>
      <c r="B34" s="62" t="s">
        <v>70</v>
      </c>
      <c r="C34" s="62"/>
      <c r="D34" s="62"/>
      <c r="E34" s="62"/>
      <c r="F34" s="62"/>
      <c r="G34" s="62"/>
      <c r="H34" s="62"/>
      <c r="I34" s="62"/>
      <c r="J34" s="63"/>
    </row>
    <row r="35" spans="1:11" ht="36.75" customHeight="1" x14ac:dyDescent="0.25">
      <c r="A35" s="29" t="s">
        <v>53</v>
      </c>
      <c r="B35" s="62" t="s">
        <v>71</v>
      </c>
      <c r="C35" s="62"/>
      <c r="D35" s="62"/>
      <c r="E35" s="62"/>
      <c r="F35" s="62"/>
      <c r="G35" s="62"/>
      <c r="H35" s="62"/>
      <c r="I35" s="62"/>
      <c r="J35" s="63"/>
    </row>
    <row r="36" spans="1:11" ht="85.5" customHeight="1" x14ac:dyDescent="0.25">
      <c r="A36" s="29" t="s">
        <v>55</v>
      </c>
      <c r="B36" s="62" t="s">
        <v>79</v>
      </c>
      <c r="C36" s="62"/>
      <c r="D36" s="62"/>
      <c r="E36" s="62"/>
      <c r="F36" s="62"/>
      <c r="G36" s="62"/>
      <c r="H36" s="62"/>
      <c r="I36" s="62"/>
      <c r="J36" s="63"/>
    </row>
    <row r="37" spans="1:11" ht="30" x14ac:dyDescent="0.25">
      <c r="A37" s="29" t="s">
        <v>56</v>
      </c>
      <c r="B37" s="62" t="s">
        <v>72</v>
      </c>
      <c r="C37" s="62"/>
      <c r="D37" s="62"/>
      <c r="E37" s="62"/>
      <c r="F37" s="62"/>
      <c r="G37" s="62"/>
      <c r="H37" s="62"/>
      <c r="I37" s="62"/>
      <c r="J37" s="63"/>
    </row>
    <row r="38" spans="1:11" ht="15.75" x14ac:dyDescent="0.25">
      <c r="A38" s="53" t="s">
        <v>57</v>
      </c>
      <c r="B38" s="54"/>
      <c r="C38" s="54"/>
      <c r="D38" s="54"/>
      <c r="E38" s="54"/>
      <c r="F38" s="54"/>
      <c r="G38" s="54"/>
      <c r="H38" s="54"/>
      <c r="I38" s="54"/>
      <c r="J38" s="55"/>
    </row>
    <row r="39" spans="1:11" ht="15.75" x14ac:dyDescent="0.25">
      <c r="A39" s="79" t="s">
        <v>58</v>
      </c>
      <c r="B39" s="80"/>
      <c r="C39" s="80"/>
      <c r="D39" s="80"/>
      <c r="E39" s="80"/>
      <c r="F39" s="80"/>
      <c r="G39" s="80"/>
      <c r="H39" s="80"/>
      <c r="I39" s="80"/>
      <c r="J39" s="81"/>
      <c r="K39" s="2"/>
    </row>
    <row r="40" spans="1:11" ht="27.75" customHeight="1" x14ac:dyDescent="0.25">
      <c r="A40" s="82" t="s">
        <v>59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1" ht="27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85" t="s">
        <v>60</v>
      </c>
      <c r="B42" s="85"/>
      <c r="C42" s="85"/>
      <c r="D42" s="85"/>
      <c r="E42" s="85"/>
      <c r="F42" s="85"/>
      <c r="G42" s="85"/>
      <c r="H42" s="85"/>
      <c r="I42" s="85"/>
      <c r="J42" s="85"/>
    </row>
    <row r="43" spans="1:11" ht="15.75" thickBot="1" x14ac:dyDescent="0.3">
      <c r="A43" s="31" t="s">
        <v>61</v>
      </c>
      <c r="B43" s="32">
        <v>194939117</v>
      </c>
      <c r="G43" s="86"/>
      <c r="H43" s="86"/>
      <c r="I43" s="86"/>
    </row>
    <row r="44" spans="1:11" x14ac:dyDescent="0.25">
      <c r="A44" s="31" t="s">
        <v>62</v>
      </c>
      <c r="B44" s="32"/>
      <c r="G44" s="87" t="s">
        <v>63</v>
      </c>
      <c r="H44" s="87"/>
      <c r="I44" s="87"/>
    </row>
    <row r="45" spans="1:11" x14ac:dyDescent="0.25">
      <c r="A45" s="31" t="s">
        <v>64</v>
      </c>
      <c r="B45" s="32"/>
    </row>
  </sheetData>
  <mergeCells count="50">
    <mergeCell ref="A39:J39"/>
    <mergeCell ref="A40:J40"/>
    <mergeCell ref="A42:J42"/>
    <mergeCell ref="G43:I43"/>
    <mergeCell ref="G44:I44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:E31 F30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5395833333333333" right="0.25" top="0.52500000000000002" bottom="0.75" header="0.3" footer="0.3"/>
  <pageSetup paperSize="286" scale="61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topLeftCell="A31" zoomScaleNormal="100" zoomScaleSheetLayoutView="100" workbookViewId="0">
      <selection activeCell="A26" sqref="A26:B26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40" t="s">
        <v>83</v>
      </c>
      <c r="C1" s="41"/>
      <c r="D1" s="41"/>
      <c r="E1" s="41"/>
      <c r="F1" s="41"/>
      <c r="G1" s="41"/>
      <c r="H1" s="41"/>
      <c r="I1" s="41"/>
      <c r="J1" s="42"/>
      <c r="K1" s="2"/>
    </row>
    <row r="2" spans="1:11" ht="21.75" thickBot="1" x14ac:dyDescent="0.3">
      <c r="A2" s="3"/>
      <c r="B2" s="43" t="s">
        <v>0</v>
      </c>
      <c r="C2" s="44"/>
      <c r="D2" s="43" t="s">
        <v>1</v>
      </c>
      <c r="E2" s="44"/>
      <c r="F2" s="44"/>
      <c r="G2" s="44"/>
      <c r="H2" s="45"/>
      <c r="I2" s="4" t="s">
        <v>2</v>
      </c>
      <c r="J2" s="5" t="s">
        <v>3</v>
      </c>
      <c r="K2" s="2"/>
    </row>
    <row r="3" spans="1:11" ht="21.75" thickBot="1" x14ac:dyDescent="0.3">
      <c r="A3" s="6"/>
      <c r="B3" s="46"/>
      <c r="C3" s="47"/>
      <c r="D3" s="46" t="s">
        <v>77</v>
      </c>
      <c r="E3" s="47"/>
      <c r="F3" s="47"/>
      <c r="G3" s="47"/>
      <c r="H3" s="48"/>
      <c r="I3" s="7">
        <v>45313</v>
      </c>
      <c r="J3" s="8">
        <v>0</v>
      </c>
      <c r="K3" s="2"/>
    </row>
    <row r="4" spans="1:11" x14ac:dyDescent="0.25">
      <c r="A4" s="36"/>
      <c r="B4" s="37"/>
      <c r="C4" s="37"/>
      <c r="D4" s="38"/>
      <c r="E4" s="38"/>
      <c r="F4" s="38"/>
      <c r="G4" s="38"/>
      <c r="H4" s="38"/>
      <c r="I4" s="37"/>
      <c r="J4" s="39"/>
      <c r="K4" s="2"/>
    </row>
    <row r="5" spans="1:11" ht="3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2"/>
    </row>
    <row r="6" spans="1:11" ht="15.75" x14ac:dyDescent="0.25">
      <c r="A6" s="53" t="s">
        <v>4</v>
      </c>
      <c r="B6" s="54"/>
      <c r="C6" s="54"/>
      <c r="D6" s="54"/>
      <c r="E6" s="54"/>
      <c r="F6" s="54"/>
      <c r="G6" s="54"/>
      <c r="H6" s="54"/>
      <c r="I6" s="54"/>
      <c r="J6" s="55"/>
      <c r="K6" s="2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2"/>
    </row>
    <row r="8" spans="1:11" x14ac:dyDescent="0.25">
      <c r="A8" s="9" t="s">
        <v>6</v>
      </c>
      <c r="B8" s="59" t="s">
        <v>7</v>
      </c>
      <c r="C8" s="60"/>
      <c r="D8" s="60"/>
      <c r="E8" s="60"/>
      <c r="F8" s="60"/>
      <c r="G8" s="60"/>
      <c r="H8" s="60"/>
      <c r="I8" s="60"/>
      <c r="J8" s="61"/>
      <c r="K8" s="2"/>
    </row>
    <row r="9" spans="1:11" ht="15" customHeight="1" x14ac:dyDescent="0.25">
      <c r="A9" s="10" t="s">
        <v>8</v>
      </c>
      <c r="B9" s="59" t="s">
        <v>65</v>
      </c>
      <c r="C9" s="60"/>
      <c r="D9" s="60"/>
      <c r="E9" s="60"/>
      <c r="F9" s="60"/>
      <c r="G9" s="60"/>
      <c r="H9" s="60"/>
      <c r="I9" s="60"/>
      <c r="J9" s="61"/>
      <c r="K9" s="2"/>
    </row>
    <row r="10" spans="1:11" x14ac:dyDescent="0.25">
      <c r="A10" s="10" t="s">
        <v>10</v>
      </c>
      <c r="B10" s="59" t="s">
        <v>11</v>
      </c>
      <c r="C10" s="60"/>
      <c r="D10" s="60"/>
      <c r="E10" s="60"/>
      <c r="F10" s="60"/>
      <c r="G10" s="60"/>
      <c r="H10" s="60"/>
      <c r="I10" s="60"/>
      <c r="J10" s="61"/>
      <c r="K10" s="2"/>
    </row>
    <row r="11" spans="1:11" ht="48.75" customHeight="1" x14ac:dyDescent="0.25">
      <c r="A11" s="9" t="s">
        <v>12</v>
      </c>
      <c r="B11" s="62" t="s">
        <v>13</v>
      </c>
      <c r="C11" s="62"/>
      <c r="D11" s="62"/>
      <c r="E11" s="62"/>
      <c r="F11" s="62"/>
      <c r="G11" s="62"/>
      <c r="H11" s="62"/>
      <c r="I11" s="62"/>
      <c r="J11" s="63"/>
    </row>
    <row r="12" spans="1:11" ht="48" customHeight="1" x14ac:dyDescent="0.25">
      <c r="A12" s="9" t="s">
        <v>14</v>
      </c>
      <c r="B12" s="62" t="s">
        <v>15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53" t="s">
        <v>16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27.75" customHeight="1" x14ac:dyDescent="0.25">
      <c r="A14" s="9" t="s">
        <v>17</v>
      </c>
      <c r="B14" s="12">
        <v>2</v>
      </c>
      <c r="C14" s="49" t="str">
        <f>IFERROR(VLOOKUP(B14,'[1]Validacion datos'!A2:B5,2,FALSE),"")</f>
        <v>DESARROLLO SOCIAL</v>
      </c>
      <c r="D14" s="49"/>
      <c r="E14" s="49"/>
      <c r="F14" s="49"/>
      <c r="G14" s="49"/>
      <c r="H14" s="49"/>
      <c r="I14" s="49"/>
      <c r="J14" s="49"/>
    </row>
    <row r="15" spans="1:11" ht="26.25" customHeight="1" x14ac:dyDescent="0.25">
      <c r="A15" s="9" t="s">
        <v>18</v>
      </c>
      <c r="B15" s="13">
        <v>2.5</v>
      </c>
      <c r="C15" s="49" t="str">
        <f>IFERROR(VLOOKUP(B15,'[1]Validacion datos'!A8:B26,2,FALSE),"")</f>
        <v>Vivienda digna en entornos saludables</v>
      </c>
      <c r="D15" s="49"/>
      <c r="E15" s="49"/>
      <c r="F15" s="49"/>
      <c r="G15" s="49"/>
      <c r="H15" s="49"/>
      <c r="I15" s="49"/>
      <c r="J15" s="49"/>
    </row>
    <row r="16" spans="1:11" ht="29.25" customHeight="1" x14ac:dyDescent="0.25">
      <c r="A16" s="9" t="s">
        <v>19</v>
      </c>
      <c r="B16" s="14" t="s">
        <v>20</v>
      </c>
      <c r="C16" s="49" t="str">
        <f>IFERROR(VLOOKUP(B16,'[1]Validacion datos'!D8:E64,2,FALSE),"")</f>
        <v>Garantizar el acceso universal a servicios de agua potable y saneamiento, provistos con calidad y eficiencia</v>
      </c>
      <c r="D16" s="49"/>
      <c r="E16" s="49"/>
      <c r="F16" s="49"/>
      <c r="G16" s="49"/>
      <c r="H16" s="49"/>
      <c r="I16" s="49"/>
      <c r="J16" s="49"/>
    </row>
    <row r="17" spans="1:11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3" t="s">
        <v>21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1" ht="29.25" customHeight="1" x14ac:dyDescent="0.25">
      <c r="A19" s="9" t="s">
        <v>22</v>
      </c>
      <c r="B19" s="62" t="s">
        <v>73</v>
      </c>
      <c r="C19" s="62"/>
      <c r="D19" s="62"/>
      <c r="E19" s="62"/>
      <c r="F19" s="62"/>
      <c r="G19" s="62"/>
      <c r="H19" s="62"/>
      <c r="I19" s="62"/>
      <c r="J19" s="63"/>
    </row>
    <row r="20" spans="1:11" ht="33" customHeight="1" x14ac:dyDescent="0.25">
      <c r="A20" s="18" t="s">
        <v>24</v>
      </c>
      <c r="B20" s="62" t="s">
        <v>74</v>
      </c>
      <c r="C20" s="62"/>
      <c r="D20" s="62"/>
      <c r="E20" s="62"/>
      <c r="F20" s="62"/>
      <c r="G20" s="62"/>
      <c r="H20" s="62"/>
      <c r="I20" s="62"/>
      <c r="J20" s="63"/>
    </row>
    <row r="21" spans="1:11" ht="34.5" customHeight="1" x14ac:dyDescent="0.25">
      <c r="A21" s="18" t="s">
        <v>26</v>
      </c>
      <c r="B21" s="62" t="s">
        <v>27</v>
      </c>
      <c r="C21" s="62"/>
      <c r="D21" s="62"/>
      <c r="E21" s="62"/>
      <c r="F21" s="62"/>
      <c r="G21" s="62"/>
      <c r="H21" s="62"/>
      <c r="I21" s="62"/>
      <c r="J21" s="63"/>
    </row>
    <row r="22" spans="1:11" ht="35.25" customHeight="1" x14ac:dyDescent="0.25">
      <c r="A22" s="18" t="s">
        <v>28</v>
      </c>
      <c r="B22" s="62" t="s">
        <v>29</v>
      </c>
      <c r="C22" s="62"/>
      <c r="D22" s="62"/>
      <c r="E22" s="62"/>
      <c r="F22" s="62"/>
      <c r="G22" s="62"/>
      <c r="H22" s="62"/>
      <c r="I22" s="62"/>
      <c r="J22" s="63"/>
      <c r="K22" s="2"/>
    </row>
    <row r="23" spans="1:11" ht="15.75" x14ac:dyDescent="0.25">
      <c r="A23" s="53" t="s">
        <v>30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1" ht="15.75" x14ac:dyDescent="0.25">
      <c r="A24" s="56" t="s">
        <v>31</v>
      </c>
      <c r="B24" s="57"/>
      <c r="C24" s="57"/>
      <c r="D24" s="57"/>
      <c r="E24" s="57"/>
      <c r="F24" s="57"/>
      <c r="G24" s="57"/>
      <c r="H24" s="57"/>
      <c r="I24" s="57"/>
      <c r="J24" s="58"/>
      <c r="K24" s="2"/>
    </row>
    <row r="25" spans="1:11" ht="15" customHeight="1" x14ac:dyDescent="0.25">
      <c r="A25" s="71" t="s">
        <v>32</v>
      </c>
      <c r="B25" s="72"/>
      <c r="C25" s="73" t="s">
        <v>33</v>
      </c>
      <c r="D25" s="74"/>
      <c r="E25" s="74"/>
      <c r="F25" s="74" t="s">
        <v>34</v>
      </c>
      <c r="G25" s="74"/>
      <c r="H25" s="72"/>
      <c r="I25" s="73" t="s">
        <v>35</v>
      </c>
      <c r="J25" s="75"/>
    </row>
    <row r="26" spans="1:11" x14ac:dyDescent="0.25">
      <c r="A26" s="88">
        <v>76739117</v>
      </c>
      <c r="B26" s="89"/>
      <c r="C26" s="66">
        <f>+A26</f>
        <v>76739117</v>
      </c>
      <c r="D26" s="67"/>
      <c r="E26" s="68"/>
      <c r="F26" s="66">
        <f>+Tabla134[Financiera 
 (F)]</f>
        <v>0</v>
      </c>
      <c r="G26" s="67"/>
      <c r="H26" s="68"/>
      <c r="I26" s="69">
        <f>+IF(F26&gt;0,F26/C26,0)</f>
        <v>0</v>
      </c>
      <c r="J26" s="70"/>
    </row>
    <row r="27" spans="1:11" ht="15.75" x14ac:dyDescent="0.25">
      <c r="A27" s="56">
        <v>704802.12</v>
      </c>
      <c r="B27" s="57"/>
      <c r="C27" s="57"/>
      <c r="D27" s="57"/>
      <c r="E27" s="57"/>
      <c r="F27" s="57"/>
      <c r="G27" s="57"/>
      <c r="H27" s="57"/>
      <c r="I27" s="57"/>
      <c r="J27" s="58"/>
      <c r="K27" s="2"/>
    </row>
    <row r="28" spans="1:11" x14ac:dyDescent="0.25">
      <c r="A28" s="19"/>
      <c r="B28"/>
      <c r="C28" s="76" t="s">
        <v>36</v>
      </c>
      <c r="D28" s="77"/>
      <c r="E28" s="76" t="s">
        <v>81</v>
      </c>
      <c r="F28" s="77"/>
      <c r="G28" s="76" t="s">
        <v>82</v>
      </c>
      <c r="H28" s="76"/>
      <c r="I28" s="76" t="s">
        <v>37</v>
      </c>
      <c r="J28" s="7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75</v>
      </c>
      <c r="B30" s="23" t="str">
        <f>+'[3]inf. fisico'!$E$106</f>
        <v>Clientes/usuarios atendidos</v>
      </c>
      <c r="C30" s="25">
        <v>100</v>
      </c>
      <c r="D30" s="25">
        <f>+A26</f>
        <v>76739117</v>
      </c>
      <c r="E30" s="25">
        <v>100</v>
      </c>
      <c r="F30" s="25">
        <f>+A26</f>
        <v>76739117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15.75" x14ac:dyDescent="0.25">
      <c r="A31" s="53" t="s">
        <v>49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1" ht="15.75" x14ac:dyDescent="0.25">
      <c r="A32" s="56" t="s">
        <v>50</v>
      </c>
      <c r="B32" s="57"/>
      <c r="C32" s="57"/>
      <c r="D32" s="57"/>
      <c r="E32" s="57"/>
      <c r="F32" s="57"/>
      <c r="G32" s="57"/>
      <c r="H32" s="57"/>
      <c r="I32" s="57"/>
      <c r="J32" s="58"/>
      <c r="K32" s="2"/>
    </row>
    <row r="33" spans="1:11" ht="15" customHeight="1" x14ac:dyDescent="0.25">
      <c r="A33" s="29" t="s">
        <v>51</v>
      </c>
      <c r="B33" s="62" t="s">
        <v>76</v>
      </c>
      <c r="C33" s="62"/>
      <c r="D33" s="62"/>
      <c r="E33" s="62"/>
      <c r="F33" s="62"/>
      <c r="G33" s="62"/>
      <c r="H33" s="62"/>
      <c r="I33" s="62"/>
      <c r="J33" s="63"/>
    </row>
    <row r="34" spans="1:11" ht="30" customHeight="1" x14ac:dyDescent="0.25">
      <c r="A34" s="29" t="s">
        <v>53</v>
      </c>
      <c r="B34" s="62" t="s">
        <v>74</v>
      </c>
      <c r="C34" s="62"/>
      <c r="D34" s="62"/>
      <c r="E34" s="62"/>
      <c r="F34" s="62"/>
      <c r="G34" s="62"/>
      <c r="H34" s="62"/>
      <c r="I34" s="62"/>
      <c r="J34" s="63"/>
    </row>
    <row r="35" spans="1:11" ht="119.25" customHeight="1" x14ac:dyDescent="0.25">
      <c r="A35" s="29" t="s">
        <v>55</v>
      </c>
      <c r="B35" s="90" t="s">
        <v>80</v>
      </c>
      <c r="C35" s="90"/>
      <c r="D35" s="90"/>
      <c r="E35" s="90"/>
      <c r="F35" s="90"/>
      <c r="G35" s="90"/>
      <c r="H35" s="90"/>
      <c r="I35" s="90"/>
      <c r="J35" s="91"/>
    </row>
    <row r="36" spans="1:11" ht="30" x14ac:dyDescent="0.25">
      <c r="A36" s="29" t="s">
        <v>56</v>
      </c>
      <c r="B36" s="62" t="s">
        <v>72</v>
      </c>
      <c r="C36" s="62"/>
      <c r="D36" s="62"/>
      <c r="E36" s="62"/>
      <c r="F36" s="62"/>
      <c r="G36" s="62"/>
      <c r="H36" s="62"/>
      <c r="I36" s="62"/>
      <c r="J36" s="63"/>
    </row>
    <row r="37" spans="1:11" ht="15.75" x14ac:dyDescent="0.25">
      <c r="A37" s="53" t="s">
        <v>57</v>
      </c>
      <c r="B37" s="54"/>
      <c r="C37" s="54"/>
      <c r="D37" s="54"/>
      <c r="E37" s="54"/>
      <c r="F37" s="54"/>
      <c r="G37" s="54"/>
      <c r="H37" s="54"/>
      <c r="I37" s="54"/>
      <c r="J37" s="55"/>
    </row>
    <row r="38" spans="1:11" ht="15.75" x14ac:dyDescent="0.25">
      <c r="A38" s="79" t="s">
        <v>58</v>
      </c>
      <c r="B38" s="80"/>
      <c r="C38" s="80"/>
      <c r="D38" s="80"/>
      <c r="E38" s="80"/>
      <c r="F38" s="80"/>
      <c r="G38" s="80"/>
      <c r="H38" s="80"/>
      <c r="I38" s="80"/>
      <c r="J38" s="81"/>
      <c r="K38" s="2"/>
    </row>
    <row r="39" spans="1:11" ht="27.75" customHeight="1" x14ac:dyDescent="0.25">
      <c r="A39" s="82" t="s">
        <v>59</v>
      </c>
      <c r="B39" s="83"/>
      <c r="C39" s="83"/>
      <c r="D39" s="83"/>
      <c r="E39" s="83"/>
      <c r="F39" s="83"/>
      <c r="G39" s="83"/>
      <c r="H39" s="83"/>
      <c r="I39" s="83"/>
      <c r="J39" s="8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85" t="s">
        <v>60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1" ht="15.75" thickBot="1" x14ac:dyDescent="0.3">
      <c r="A42" s="31" t="s">
        <v>61</v>
      </c>
      <c r="B42" s="32">
        <v>194939117</v>
      </c>
      <c r="G42" s="86"/>
      <c r="H42" s="86"/>
      <c r="I42" s="86"/>
    </row>
    <row r="43" spans="1:11" x14ac:dyDescent="0.25">
      <c r="A43" s="31" t="s">
        <v>62</v>
      </c>
      <c r="B43" s="32"/>
      <c r="G43" s="87" t="s">
        <v>63</v>
      </c>
      <c r="H43" s="87"/>
      <c r="I43" s="87"/>
    </row>
    <row r="44" spans="1:11" x14ac:dyDescent="0.25">
      <c r="A44" s="31" t="s">
        <v>64</v>
      </c>
      <c r="B44" s="32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6:C26 F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scale="6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ENC-OAI</cp:lastModifiedBy>
  <cp:lastPrinted>2023-12-14T17:27:59Z</cp:lastPrinted>
  <dcterms:created xsi:type="dcterms:W3CDTF">2023-09-22T17:31:28Z</dcterms:created>
  <dcterms:modified xsi:type="dcterms:W3CDTF">2024-06-20T17:49:19Z</dcterms:modified>
</cp:coreProperties>
</file>