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46" i="1" s="1"/>
  <c r="B38" i="1"/>
  <c r="B39" i="1" s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17" i="1"/>
  <c r="B27" i="1" s="1"/>
  <c r="B11" i="1"/>
  <c r="B10" i="1"/>
  <c r="B9" i="1"/>
  <c r="B8" i="1"/>
  <c r="B7" i="1"/>
  <c r="B12" i="1" s="1"/>
  <c r="B6" i="1"/>
  <c r="A3" i="1"/>
  <c r="A1" i="1"/>
  <c r="B28" i="1" l="1"/>
  <c r="B48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<sst xmlns="http://schemas.openxmlformats.org/spreadsheetml/2006/main" count="47" uniqueCount="47">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</sst>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7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julio de 2025  y  2024</v>
          </cell>
        </row>
        <row r="4">
          <cell r="B4">
            <v>2025</v>
          </cell>
        </row>
      </sheetData>
      <sheetData sheetId="8">
        <row r="71">
          <cell r="C71">
            <v>6805742.9500000002</v>
          </cell>
        </row>
        <row r="87">
          <cell r="C87">
            <v>2069783.43</v>
          </cell>
        </row>
      </sheetData>
      <sheetData sheetId="9"/>
      <sheetData sheetId="10"/>
      <sheetData sheetId="11"/>
      <sheetData sheetId="12">
        <row r="428">
          <cell r="C428">
            <v>0</v>
          </cell>
        </row>
        <row r="445">
          <cell r="C445">
            <v>128249.85</v>
          </cell>
        </row>
        <row r="458">
          <cell r="C458">
            <v>277803499.63999999</v>
          </cell>
        </row>
        <row r="459">
          <cell r="C459">
            <v>1485895.3399999999</v>
          </cell>
        </row>
        <row r="460">
          <cell r="C460">
            <v>20696872.930000007</v>
          </cell>
        </row>
      </sheetData>
      <sheetData sheetId="13">
        <row r="32">
          <cell r="C32">
            <v>1623675</v>
          </cell>
          <cell r="E32">
            <v>747523662.54999995</v>
          </cell>
          <cell r="F32">
            <v>16048372.179999996</v>
          </cell>
          <cell r="G32">
            <v>425234.17999999993</v>
          </cell>
          <cell r="H32">
            <v>5100385.3599999994</v>
          </cell>
          <cell r="I32">
            <v>15692864.730000004</v>
          </cell>
        </row>
      </sheetData>
      <sheetData sheetId="14"/>
      <sheetData sheetId="15">
        <row r="11">
          <cell r="B11">
            <v>333941696.38999999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14209766.83</v>
          </cell>
        </row>
        <row r="16">
          <cell r="B16">
            <v>111495.47</v>
          </cell>
        </row>
        <row r="17">
          <cell r="B17">
            <v>0</v>
          </cell>
        </row>
        <row r="25">
          <cell r="B25">
            <v>139040</v>
          </cell>
        </row>
        <row r="32">
          <cell r="B32">
            <v>0</v>
          </cell>
        </row>
        <row r="33">
          <cell r="B33">
            <v>25908620.329999998</v>
          </cell>
        </row>
        <row r="34">
          <cell r="B34">
            <v>0</v>
          </cell>
        </row>
        <row r="55">
          <cell r="B55">
            <v>808793054.60000002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1">
          <cell r="B21">
            <v>4735959.5200000005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A4" sqref="A4:B4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 xml:space="preserve">Del Ejercicio terminado el  31 de julio de 2025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2025</v>
      </c>
    </row>
    <row r="7" spans="1:2" x14ac:dyDescent="0.3">
      <c r="A7" s="6" t="s">
        <v>4</v>
      </c>
      <c r="B7" s="7">
        <f>'[1]ES F '!B11</f>
        <v>333941696.38999999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14209766.83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111495.47</v>
      </c>
    </row>
    <row r="12" spans="1:2" x14ac:dyDescent="0.3">
      <c r="A12" s="8" t="s">
        <v>9</v>
      </c>
      <c r="B12" s="9">
        <f>SUM(B7:B11)</f>
        <v>348262958.69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16048372.179999996</v>
      </c>
      <c r="F17" s="13"/>
    </row>
    <row r="18" spans="1:6" x14ac:dyDescent="0.3">
      <c r="A18" s="6" t="s">
        <v>14</v>
      </c>
      <c r="B18" s="7">
        <f>+[1]nota13!I32</f>
        <v>15692864.730000004</v>
      </c>
      <c r="F18" s="13"/>
    </row>
    <row r="19" spans="1:6" x14ac:dyDescent="0.3">
      <c r="A19" s="6" t="s">
        <v>15</v>
      </c>
      <c r="B19" s="7">
        <f>+[1]nota13!H32-[1]ELAI!B21</f>
        <v>364425.83999999892</v>
      </c>
      <c r="F19" s="13"/>
    </row>
    <row r="20" spans="1:6" x14ac:dyDescent="0.3">
      <c r="A20" s="6" t="s">
        <v>16</v>
      </c>
      <c r="B20" s="7">
        <f>+[1]nota13!G32</f>
        <v>425234.17999999993</v>
      </c>
      <c r="F20" s="13"/>
    </row>
    <row r="21" spans="1:6" x14ac:dyDescent="0.3">
      <c r="A21" s="6" t="s">
        <v>17</v>
      </c>
      <c r="B21" s="7">
        <f>+'[1]BALANZA G'!C71-'[1]BALANZA G'!C87</f>
        <v>4735959.5200000005</v>
      </c>
      <c r="F21" s="13"/>
    </row>
    <row r="22" spans="1:6" x14ac:dyDescent="0.3">
      <c r="A22" s="6" t="s">
        <v>18</v>
      </c>
      <c r="B22" s="7">
        <f>+'[1]ES F '!B25</f>
        <v>139040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747523662.54999995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786553234</v>
      </c>
      <c r="C27" s="13"/>
    </row>
    <row r="28" spans="1:6" x14ac:dyDescent="0.3">
      <c r="A28" s="17" t="s">
        <v>24</v>
      </c>
      <c r="B28" s="18">
        <f>+B27+B12</f>
        <v>1134816192.6900001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25908620.329999998</v>
      </c>
    </row>
    <row r="33" spans="1:6" x14ac:dyDescent="0.3">
      <c r="A33" s="6" t="s">
        <v>28</v>
      </c>
      <c r="B33" s="7">
        <f>+'[1]Notas NF'!C445</f>
        <v>128249.85</v>
      </c>
      <c r="F33" s="13"/>
    </row>
    <row r="34" spans="1:6" ht="15.75" customHeight="1" x14ac:dyDescent="0.3">
      <c r="A34" s="6" t="s">
        <v>29</v>
      </c>
      <c r="B34" s="7">
        <f>'[1]Notas NF'!C428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26036870.18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'!B55</f>
        <v>808793054.60000002</v>
      </c>
    </row>
    <row r="43" spans="1:6" x14ac:dyDescent="0.3">
      <c r="A43" s="2" t="s">
        <v>37</v>
      </c>
      <c r="B43" s="13">
        <f>'[1]Notas NF'!C458+'[1]Notas NF'!C459</f>
        <v>279289394.97999996</v>
      </c>
    </row>
    <row r="44" spans="1:6" x14ac:dyDescent="0.3">
      <c r="A44" s="2" t="s">
        <v>38</v>
      </c>
      <c r="B44" s="13">
        <f>'[1]Notas NF'!C460</f>
        <v>20696872.930000007</v>
      </c>
      <c r="E44" s="13"/>
    </row>
    <row r="45" spans="1:6" x14ac:dyDescent="0.3">
      <c r="A45" s="22" t="s">
        <v>39</v>
      </c>
      <c r="B45" s="23">
        <f>SUM(B42:B44)</f>
        <v>1108779322.51</v>
      </c>
      <c r="E45" s="13"/>
    </row>
    <row r="46" spans="1:6" ht="15" customHeight="1" x14ac:dyDescent="0.3">
      <c r="A46" s="22" t="s">
        <v>40</v>
      </c>
      <c r="B46" s="23">
        <f>+B45+B39+B36</f>
        <v>1134816192.6900001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0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2025-08-11T18:21:26Z</dcterms:created>
  <dcterms:modified xsi:type="dcterms:W3CDTF">2025-08-11T18:22:05Z</dcterms:modified>
</cp:coreProperties>
</file>