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ESTADISTICAS TRIMESTRAL 2025\Estadística Trimestral ABRIL-JUNIO 2025\"/>
    </mc:Choice>
  </mc:AlternateContent>
  <xr:revisionPtr revIDLastSave="0" documentId="13_ncr:1_{C33FE070-B5C3-4749-B952-18FD2EC9C7F0}" xr6:coauthVersionLast="47" xr6:coauthVersionMax="47" xr10:uidLastSave="{00000000-0000-0000-0000-000000000000}"/>
  <bookViews>
    <workbookView xWindow="-108" yWindow="-108" windowWidth="23256" windowHeight="12576" tabRatio="1000" activeTab="4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PRODUCCION DE AGUA" sheetId="7" r:id="rId6"/>
    <sheet name="OPERACION Y MANTENIMIENTO" sheetId="3" r:id="rId7"/>
    <sheet name="AGUA RESIDUALES" sheetId="4" r:id="rId8"/>
    <sheet name="INGENIERIA" sheetId="5" r:id="rId9"/>
    <sheet name="COMERCIAL" sheetId="2" r:id="rId10"/>
    <sheet name="CATASTRO" sheetId="1" r:id="rId11"/>
    <sheet name="OPERACION Y MANTENIMIENTO (2)" sheetId="11" state="hidden" r:id="rId12"/>
  </sheets>
  <definedNames>
    <definedName name="_xlnm.Print_Area" localSheetId="7">'AGUA RESIDUALES'!$A$1:$O$70</definedName>
    <definedName name="_xlnm.Print_Area" localSheetId="3">'ANALISIS FISICO-QUIMICO'!$A$1:$N$146</definedName>
    <definedName name="_xlnm.Print_Area" localSheetId="2">CALIDAD!$B$1:$S$161</definedName>
    <definedName name="_xlnm.Print_Area" localSheetId="10">CATASTRO!$A$1:$L$58</definedName>
    <definedName name="_xlnm.Print_Area" localSheetId="9">COMERCIAL!$A$1:$P$66</definedName>
    <definedName name="_xlnm.Print_Area" localSheetId="4">'CONSUMO DE SUSTANCIAS'!$A$1:$I$52</definedName>
    <definedName name="_xlnm.Print_Area" localSheetId="8">INGENIERIA!$A$1:$N$47</definedName>
    <definedName name="_xlnm.Print_Area" localSheetId="6">'OPERACION Y MANTENIMIENTO'!$A$1:$T$93</definedName>
    <definedName name="_xlnm.Print_Area" localSheetId="11">'OPERACION Y MANTENIMIENTO (2)'!$A$1:$T$109</definedName>
    <definedName name="_xlnm.Print_Area" localSheetId="5">'PRODUCCION DE AGUA'!$A$1:$O$31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0" l="1"/>
  <c r="M95" i="8"/>
  <c r="M92" i="8"/>
  <c r="M86" i="8"/>
  <c r="E97" i="8"/>
  <c r="E96" i="8"/>
  <c r="E95" i="8"/>
  <c r="E94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R89" i="9"/>
  <c r="E32" i="2" l="1"/>
  <c r="E31" i="2"/>
  <c r="E25" i="2"/>
  <c r="E17" i="2"/>
  <c r="E8" i="2"/>
  <c r="R79" i="3" l="1"/>
  <c r="R80" i="3"/>
  <c r="R81" i="3"/>
  <c r="R82" i="3"/>
  <c r="R83" i="3"/>
  <c r="R84" i="3"/>
  <c r="R85" i="3"/>
  <c r="R86" i="3"/>
  <c r="R87" i="3"/>
  <c r="D32" i="2" l="1"/>
  <c r="C31" i="2"/>
  <c r="D31" i="2"/>
  <c r="D25" i="2"/>
  <c r="D17" i="2"/>
  <c r="D8" i="2"/>
  <c r="D97" i="8"/>
  <c r="D96" i="8"/>
  <c r="D95" i="8"/>
  <c r="D94" i="8"/>
  <c r="R53" i="9"/>
  <c r="R71" i="3" l="1"/>
  <c r="R72" i="3"/>
  <c r="R73" i="3"/>
  <c r="R74" i="3"/>
  <c r="R75" i="3"/>
  <c r="R76" i="3"/>
  <c r="R77" i="3"/>
  <c r="G17" i="4"/>
  <c r="F17" i="4"/>
  <c r="C30" i="10"/>
  <c r="D40" i="6"/>
  <c r="D39" i="6"/>
  <c r="L95" i="8"/>
  <c r="C94" i="8"/>
  <c r="R82" i="9" l="1"/>
  <c r="R83" i="9"/>
  <c r="R84" i="9"/>
  <c r="R85" i="9"/>
  <c r="F8" i="7" l="1"/>
  <c r="R78" i="3"/>
  <c r="P11" i="3"/>
  <c r="F8" i="4" l="1"/>
  <c r="F9" i="4"/>
  <c r="F10" i="4"/>
  <c r="F11" i="4"/>
  <c r="F12" i="4"/>
  <c r="F13" i="4"/>
  <c r="F14" i="4"/>
  <c r="F15" i="4"/>
  <c r="F16" i="4"/>
  <c r="F18" i="4"/>
  <c r="F7" i="4"/>
  <c r="F22" i="10" l="1"/>
  <c r="R63" i="9"/>
  <c r="R61" i="9"/>
  <c r="R62" i="9"/>
  <c r="P10" i="3"/>
  <c r="C8" i="2" l="1"/>
  <c r="C97" i="8"/>
  <c r="C96" i="8"/>
  <c r="C95" i="8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3" i="9"/>
  <c r="R44" i="9"/>
  <c r="R45" i="9"/>
  <c r="R46" i="9"/>
  <c r="R47" i="9"/>
  <c r="R48" i="9"/>
  <c r="R49" i="9"/>
  <c r="R50" i="9"/>
  <c r="R51" i="9"/>
  <c r="R52" i="9"/>
  <c r="R54" i="9"/>
  <c r="R55" i="9"/>
  <c r="R56" i="9"/>
  <c r="R57" i="9"/>
  <c r="R58" i="9"/>
  <c r="R59" i="9"/>
  <c r="R60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6" i="9"/>
  <c r="R87" i="9"/>
  <c r="R88" i="9"/>
  <c r="R42" i="9"/>
  <c r="F29" i="10"/>
  <c r="R70" i="3" l="1"/>
  <c r="R62" i="3"/>
  <c r="R63" i="3"/>
  <c r="R64" i="3"/>
  <c r="R65" i="3"/>
  <c r="R66" i="3"/>
  <c r="R67" i="3"/>
  <c r="R68" i="3"/>
  <c r="R69" i="3"/>
  <c r="R61" i="3"/>
  <c r="P9" i="3"/>
  <c r="D30" i="10" l="1"/>
  <c r="F18" i="10"/>
  <c r="F23" i="2" l="1"/>
  <c r="C17" i="2"/>
  <c r="C25" i="2" s="1"/>
  <c r="F37" i="2"/>
  <c r="F16" i="2"/>
  <c r="L86" i="8" l="1"/>
  <c r="L89" i="8"/>
  <c r="L92" i="8"/>
  <c r="I51" i="8"/>
  <c r="I52" i="8"/>
  <c r="I46" i="8"/>
  <c r="I47" i="8"/>
  <c r="I48" i="8"/>
  <c r="I49" i="8"/>
  <c r="I50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F19" i="10"/>
  <c r="I15" i="8" l="1"/>
  <c r="I31" i="8"/>
  <c r="I21" i="8"/>
  <c r="F6" i="10"/>
  <c r="F7" i="10"/>
  <c r="F8" i="10"/>
  <c r="F9" i="10"/>
  <c r="F10" i="10"/>
  <c r="F11" i="10"/>
  <c r="F12" i="10"/>
  <c r="F13" i="10"/>
  <c r="F14" i="10"/>
  <c r="F15" i="10"/>
  <c r="F16" i="10"/>
  <c r="F17" i="10"/>
  <c r="F20" i="10"/>
  <c r="F21" i="10"/>
  <c r="F23" i="10"/>
  <c r="F24" i="10"/>
  <c r="F25" i="10"/>
  <c r="F26" i="10"/>
  <c r="F27" i="10"/>
  <c r="F28" i="10"/>
  <c r="I9" i="8"/>
  <c r="I10" i="8"/>
  <c r="I11" i="8"/>
  <c r="I12" i="8"/>
  <c r="I13" i="8"/>
  <c r="I14" i="8"/>
  <c r="I16" i="8"/>
  <c r="I17" i="8"/>
  <c r="I18" i="8"/>
  <c r="I19" i="8"/>
  <c r="I20" i="8"/>
  <c r="I22" i="8"/>
  <c r="I23" i="8"/>
  <c r="I24" i="8"/>
  <c r="I25" i="8"/>
  <c r="I26" i="8"/>
  <c r="I27" i="8"/>
  <c r="I28" i="8"/>
  <c r="I29" i="8"/>
  <c r="I30" i="8"/>
  <c r="I8" i="8"/>
  <c r="F30" i="2" l="1"/>
  <c r="F29" i="2"/>
  <c r="F27" i="2"/>
  <c r="F18" i="2" l="1"/>
  <c r="F19" i="2"/>
  <c r="F20" i="2"/>
  <c r="F21" i="2"/>
  <c r="F22" i="2"/>
  <c r="F36" i="2"/>
  <c r="F35" i="2"/>
  <c r="F11" i="2" l="1"/>
  <c r="F12" i="2"/>
  <c r="F13" i="2"/>
  <c r="F14" i="2"/>
  <c r="F15" i="2"/>
  <c r="F24" i="2"/>
  <c r="F26" i="2"/>
  <c r="F28" i="2"/>
  <c r="F33" i="2"/>
  <c r="F34" i="2"/>
  <c r="F38" i="2"/>
  <c r="F17" i="2" l="1"/>
  <c r="F25" i="2"/>
  <c r="C32" i="2"/>
  <c r="F31" i="2"/>
  <c r="R92" i="1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F32" i="2" l="1"/>
  <c r="M89" i="8"/>
  <c r="K95" i="8" l="1"/>
  <c r="K92" i="8"/>
  <c r="K89" i="8"/>
  <c r="K86" i="8"/>
  <c r="C18" i="5" l="1"/>
  <c r="D18" i="5"/>
  <c r="B18" i="5"/>
  <c r="L84" i="8"/>
  <c r="M84" i="8"/>
  <c r="K84" i="8"/>
  <c r="D93" i="8"/>
  <c r="E93" i="8"/>
  <c r="C93" i="8"/>
  <c r="G16" i="4" l="1"/>
  <c r="G15" i="4"/>
  <c r="G14" i="4"/>
  <c r="G13" i="4"/>
  <c r="G18" i="4" s="1"/>
  <c r="G12" i="4"/>
  <c r="G11" i="4"/>
  <c r="G10" i="4"/>
  <c r="G9" i="4"/>
  <c r="G8" i="4"/>
  <c r="G7" i="4"/>
  <c r="F8" i="1" l="1"/>
  <c r="F9" i="1"/>
  <c r="F10" i="1"/>
  <c r="F11" i="1"/>
  <c r="F12" i="1"/>
  <c r="F13" i="1"/>
  <c r="D36" i="6" l="1"/>
  <c r="D38" i="6"/>
  <c r="D37" i="6"/>
  <c r="F7" i="1" l="1"/>
  <c r="E12" i="5"/>
  <c r="F5" i="10" l="1"/>
  <c r="F30" i="10" s="1"/>
  <c r="E11" i="5" l="1"/>
  <c r="F10" i="2" l="1"/>
  <c r="F9" i="2"/>
  <c r="F8" i="2" l="1"/>
</calcChain>
</file>

<file path=xl/sharedStrings.xml><?xml version="1.0" encoding="utf-8"?>
<sst xmlns="http://schemas.openxmlformats.org/spreadsheetml/2006/main" count="1524" uniqueCount="231">
  <si>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</si>
  <si>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</si>
  <si>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</si>
  <si>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</si>
  <si>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</si>
  <si>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</si>
  <si>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</si>
  <si>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</si>
  <si>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</si>
  <si>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</si>
  <si>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</si>
  <si>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</si>
  <si>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</si>
  <si>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</si>
  <si>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</si>
  <si>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</si>
  <si>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</si>
  <si>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</si>
  <si>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</si>
  <si>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</si>
  <si>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</si>
  <si>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</si>
  <si>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</si>
  <si>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</si>
  <si>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</si>
  <si>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</si>
  <si>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</si>
  <si>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</si>
  <si>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</si>
  <si>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</si>
  <si>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</si>
  <si>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</si>
  <si>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</si>
  <si>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</si>
  <si>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</si>
  <si>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</si>
  <si>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</si>
  <si>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</si>
  <si>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</si>
  <si>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</si>
  <si>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</si>
  <si>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Libras de cloro granulado.</t>
  </si>
  <si>
    <t xml:space="preserve">Villa trina </t>
  </si>
  <si>
    <t xml:space="preserve">Múltiple Juan López 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</si>
  <si>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</si>
  <si>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</si>
  <si>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</si>
  <si>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</si>
  <si>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</si>
  <si>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</si>
  <si>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</si>
  <si>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</si>
  <si>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</si>
  <si>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</si>
  <si>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</si>
  <si>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</si>
  <si>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</si>
  <si>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</si>
  <si>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</si>
  <si>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</si>
  <si>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</si>
  <si>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</si>
  <si>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</si>
  <si>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</si>
  <si>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</si>
  <si>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</si>
  <si>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</si>
  <si>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</si>
  <si>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</si>
  <si>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</si>
  <si>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</si>
  <si>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</si>
  <si>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</si>
  <si>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</si>
  <si>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</si>
  <si>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</si>
  <si>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</si>
  <si>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</si>
  <si>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</si>
  <si>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</si>
  <si>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</si>
  <si>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</si>
  <si>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</si>
  <si>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</si>
  <si>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</si>
  <si>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</si>
  <si>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</si>
  <si>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</si>
  <si>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</si>
  <si>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</si>
  <si>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</si>
  <si>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</si>
  <si>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</si>
  <si>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</si>
  <si>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Total general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</si>
  <si>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</si>
  <si>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</si>
  <si>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</si>
  <si>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</si>
  <si>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</si>
  <si>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</si>
  <si>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</si>
  <si>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</si>
  <si>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</si>
  <si>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</si>
  <si>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Pozo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</si>
  <si>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</si>
  <si>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</si>
  <si>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</si>
  <si>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</si>
  <si>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</si>
  <si>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</si>
  <si>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</si>
  <si>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</si>
  <si>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</si>
  <si>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</si>
  <si>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</si>
  <si>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</si>
  <si>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</si>
  <si>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</si>
  <si>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</si>
  <si>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</si>
  <si>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</si>
  <si>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</si>
  <si>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</si>
  <si>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Arroyo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</si>
  <si>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</si>
  <si>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</si>
  <si>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</si>
  <si>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</si>
  <si>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</si>
  <si>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</si>
  <si>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</si>
  <si>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</si>
  <si>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</si>
  <si>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</si>
  <si>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</si>
  <si>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</si>
  <si>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</si>
  <si>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</si>
  <si>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</si>
  <si>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</si>
  <si>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</si>
  <si>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</si>
  <si>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</si>
  <si>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</si>
  <si>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</si>
  <si>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</si>
  <si>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</si>
  <si>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</si>
  <si>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</si>
  <si>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Presa</t>
  </si>
  <si>
    <t>Juntas HG</t>
  </si>
  <si>
    <t>Ac. Multiple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</si>
  <si>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</si>
  <si>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</si>
  <si>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</si>
  <si>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</si>
  <si>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</si>
  <si>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</si>
  <si>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</si>
  <si>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</si>
  <si>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</si>
  <si>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</si>
  <si>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</si>
  <si>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</si>
  <si>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</si>
  <si>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</si>
  <si>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</si>
  <si>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</si>
  <si>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</si>
  <si>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</si>
  <si>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</si>
  <si>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</si>
  <si>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</si>
  <si>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</si>
  <si>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</si>
  <si>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</si>
  <si>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</si>
  <si>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</si>
  <si>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</si>
  <si>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</si>
  <si>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</si>
  <si>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</si>
  <si>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</si>
  <si>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</si>
  <si>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Rio</t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</si>
  <si>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</si>
  <si>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</si>
  <si>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</si>
  <si>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</si>
  <si>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</si>
  <si>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</si>
  <si>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</si>
  <si>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</si>
  <si>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</si>
  <si>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</si>
  <si>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</si>
  <si>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</si>
  <si>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>Estadística Institucional del Año 2025</t>
  </si>
  <si>
    <t xml:space="preserve"> Análisis Físico-Químico Realizados a los Acueductos de CORAAMOCA, 2025</t>
  </si>
  <si>
    <t>Año 2025</t>
  </si>
  <si>
    <t>Estadística del Departamento de Ingeniería 2025</t>
  </si>
  <si>
    <t>Estadística del Departamento Comercial 2025</t>
  </si>
  <si>
    <t xml:space="preserve">CONSUMO DE SUSTANCIAS QUÍMICAS EN LOS ACUEDUCTOS DE CORAAMOCA </t>
  </si>
  <si>
    <t>CANTIDAD DE AVERÍAS CORREGIDAS</t>
  </si>
  <si>
    <t>Los Brazos</t>
  </si>
  <si>
    <t>San Víctor</t>
  </si>
  <si>
    <t>Palo Blanco</t>
  </si>
  <si>
    <t>Gaspar Hernández, Jamao al  Norte, Moquita,  Veragua, etc.</t>
  </si>
  <si>
    <t>Los Rodriguez</t>
  </si>
  <si>
    <t>.0.39</t>
  </si>
  <si>
    <t xml:space="preserve"> Incluidos en el Control Sanitario Trimestre Abril-Junio</t>
  </si>
  <si>
    <t xml:space="preserve">            Trimestre Abril-Junio 2025</t>
  </si>
  <si>
    <t>Cayetano Germosen,La Guama,Palmar,etc</t>
  </si>
  <si>
    <t>Trimestre Abril-Junio</t>
  </si>
  <si>
    <r>
      <t>Producción Mensual de Agua (M</t>
    </r>
    <r>
      <rPr>
        <b/>
        <sz val="16"/>
        <rFont val="Calibri"/>
        <family val="2"/>
      </rPr>
      <t>³) "Planta Potabilizadora La Dura"</t>
    </r>
  </si>
  <si>
    <t>Trimestre Abril-Junio 2025</t>
  </si>
  <si>
    <t>j</t>
  </si>
  <si>
    <t xml:space="preserve"> Trimestre Abril-Junio</t>
  </si>
  <si>
    <t>NUEVOS EMPALME</t>
  </si>
  <si>
    <t>Limpieza y Succión con los  Camiones Succionadores</t>
  </si>
  <si>
    <t>Cay Germosen</t>
  </si>
  <si>
    <t>Multiple Juan López</t>
  </si>
  <si>
    <t>Múltiple Las Lagunas</t>
  </si>
  <si>
    <t>Multiple San Víctor</t>
  </si>
  <si>
    <t>Quebra Honda</t>
  </si>
  <si>
    <t>Cayetano  Germosen</t>
  </si>
  <si>
    <t>N/D</t>
  </si>
  <si>
    <t>Gaspar Hernández</t>
  </si>
  <si>
    <t>AC.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</si>
</sst>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6"/>
      <name val="Calibri"/>
      <family val="2"/>
    </font>
    <font>
      <sz val="16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2" fontId="24" fillId="10" borderId="18" xfId="0" applyNumberFormat="1" applyFont="1" applyFill="1" applyBorder="1" applyAlignment="1">
      <alignment horizontal="center" vertical="center"/>
    </xf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5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0" borderId="18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14" fillId="2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center" vertical="center" wrapText="1"/>
    </xf>
    <xf numFmtId="1" fontId="16" fillId="12" borderId="2" xfId="0" applyNumberFormat="1" applyFont="1" applyFill="1" applyBorder="1" applyAlignment="1">
      <alignment horizontal="center" vertical="center" wrapText="1"/>
    </xf>
    <xf numFmtId="166" fontId="27" fillId="12" borderId="1" xfId="2" applyNumberFormat="1" applyFont="1" applyFill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 vertical="center" wrapText="1"/>
    </xf>
    <xf numFmtId="2" fontId="25" fillId="12" borderId="2" xfId="0" applyNumberFormat="1" applyFont="1" applyFill="1" applyBorder="1" applyAlignment="1">
      <alignment horizontal="center" vertical="center" wrapText="1"/>
    </xf>
    <xf numFmtId="1" fontId="25" fillId="12" borderId="2" xfId="0" applyNumberFormat="1" applyFont="1" applyFill="1" applyBorder="1" applyAlignment="1">
      <alignment horizontal="center" vertical="center" wrapText="1"/>
    </xf>
    <xf numFmtId="2" fontId="16" fillId="12" borderId="2" xfId="0" applyNumberFormat="1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wrapText="1"/>
    </xf>
    <xf numFmtId="14" fontId="14" fillId="12" borderId="2" xfId="0" applyNumberFormat="1" applyFont="1" applyFill="1" applyBorder="1" applyAlignment="1">
      <alignment horizontal="center" vertical="top" wrapText="1"/>
    </xf>
    <xf numFmtId="3" fontId="14" fillId="12" borderId="9" xfId="0" applyNumberFormat="1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9" xfId="0" applyFont="1" applyFill="1" applyBorder="1" applyAlignment="1">
      <alignment horizontal="center" vertical="top" wrapText="1"/>
    </xf>
    <xf numFmtId="3" fontId="14" fillId="12" borderId="2" xfId="0" applyNumberFormat="1" applyFont="1" applyFill="1" applyBorder="1" applyAlignment="1">
      <alignment horizontal="center" vertical="top" wrapText="1"/>
    </xf>
    <xf numFmtId="3" fontId="9" fillId="12" borderId="9" xfId="0" applyNumberFormat="1" applyFont="1" applyFill="1" applyBorder="1" applyAlignment="1">
      <alignment horizontal="center" vertical="top" wrapText="1"/>
    </xf>
    <xf numFmtId="12" fontId="26" fillId="13" borderId="2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12" fontId="26" fillId="13" borderId="1" xfId="0" applyNumberFormat="1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 wrapText="1"/>
    </xf>
    <xf numFmtId="1" fontId="25" fillId="12" borderId="1" xfId="0" applyNumberFormat="1" applyFont="1" applyFill="1" applyBorder="1" applyAlignment="1">
      <alignment horizontal="center" vertical="center" wrapText="1"/>
    </xf>
    <xf numFmtId="12" fontId="32" fillId="13" borderId="2" xfId="0" applyNumberFormat="1" applyFont="1" applyFill="1" applyBorder="1" applyAlignment="1">
      <alignment horizontal="center" vertical="center"/>
    </xf>
    <xf numFmtId="12" fontId="32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1" fontId="27" fillId="12" borderId="4" xfId="0" applyNumberFormat="1" applyFont="1" applyFill="1" applyBorder="1" applyAlignment="1">
      <alignment horizontal="center" vertical="top" wrapText="1"/>
    </xf>
    <xf numFmtId="1" fontId="27" fillId="12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2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3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2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2" fontId="21" fillId="2" borderId="0" xfId="0" applyNumberFormat="1" applyFont="1" applyFill="1" applyAlignment="1">
      <alignment horizontal="center"/>
    </xf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2" borderId="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164" fontId="27" fillId="1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center" wrapText="1"/>
    </xf>
    <xf numFmtId="164" fontId="21" fillId="2" borderId="0" xfId="0" applyNumberFormat="1" applyFont="1" applyFill="1" applyAlignment="1">
      <alignment horizontal="center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9" fontId="25" fillId="5" borderId="2" xfId="1" applyFont="1" applyFill="1" applyBorder="1" applyAlignment="1">
      <alignment horizontal="center" vertical="center" wrapText="1"/>
    </xf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9" fontId="38" fillId="5" borderId="2" xfId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1" fontId="14" fillId="12" borderId="23" xfId="0" applyNumberFormat="1" applyFont="1" applyFill="1" applyBorder="1" applyAlignment="1">
      <alignment horizontal="center" vertical="center" wrapText="1"/>
    </xf>
    <xf numFmtId="1" fontId="14" fillId="12" borderId="22" xfId="0" applyNumberFormat="1" applyFont="1" applyFill="1" applyBorder="1" applyAlignment="1">
      <alignment horizontal="center" vertical="center" wrapText="1"/>
    </xf>
    <xf numFmtId="1" fontId="14" fillId="12" borderId="5" xfId="0" applyNumberFormat="1" applyFont="1" applyFill="1" applyBorder="1" applyAlignment="1">
      <alignment horizontal="center" vertical="center" wrapText="1"/>
    </xf>
    <xf numFmtId="1" fontId="14" fillId="12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 wrapText="1"/>
    </xf>
    <xf numFmtId="3" fontId="40" fillId="5" borderId="2" xfId="0" applyNumberFormat="1" applyFont="1" applyFill="1" applyBorder="1" applyAlignment="1">
      <alignment horizontal="center" vertical="center" wrapText="1"/>
    </xf>
    <xf numFmtId="1" fontId="16" fillId="12" borderId="17" xfId="0" applyNumberFormat="1" applyFont="1" applyFill="1" applyBorder="1" applyAlignment="1">
      <alignment horizontal="center" vertical="center" wrapText="1"/>
    </xf>
    <xf numFmtId="1" fontId="16" fillId="12" borderId="10" xfId="0" applyNumberFormat="1" applyFont="1" applyFill="1" applyBorder="1" applyAlignment="1">
      <alignment horizontal="center" vertical="center" wrapText="1"/>
    </xf>
    <xf numFmtId="0" fontId="25" fillId="12" borderId="0" xfId="0" applyFont="1" applyFill="1" applyBorder="1" applyAlignment="1">
      <alignment horizontal="center" vertical="center"/>
    </xf>
  </cellXfs>
  <cellStyles count="6">
    <cellStyle name="Millares" xfId="2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95.263157894736835</c:v>
                </c:pt>
                <c:pt idx="1">
                  <c:v>89.473684210526315</c:v>
                </c:pt>
                <c:pt idx="2">
                  <c:v>91.578947368421055</c:v>
                </c:pt>
                <c:pt idx="3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FISICO-QUIMICO'!$J$91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FISICO-QUIMICO'!$K$91:$M$91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FISICO-QUIMICO'!$J$92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FISICO-QUIMICO'!$K$92:$M$92</c:f>
              <c:numCache>
                <c:formatCode>0.00</c:formatCode>
                <c:ptCount val="3"/>
                <c:pt idx="0">
                  <c:v>7.2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FISICO-QUIMICO'!$J$93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FISICO-QUIMICO'!$K$93:$M$93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FISICO-QUIMICO'!$K$94:$M$94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FISICO-QUIMICO'!$J$95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FISICO-QUIMICO'!$K$95:$M$95</c:f>
              <c:numCache>
                <c:formatCode>0</c:formatCode>
                <c:ptCount val="3"/>
                <c:pt idx="0">
                  <c:v>68</c:v>
                </c:pt>
                <c:pt idx="1">
                  <c:v>68</c:v>
                </c:pt>
                <c:pt idx="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FISICO-QUIMICO'!$J$96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FISICO-QUIMICO'!$K$96:$M$96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09012067263779E-2"/>
          <c:y val="0.14132240129183232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3268197</c:v>
                </c:pt>
                <c:pt idx="1">
                  <c:v>3677900.4887799993</c:v>
                </c:pt>
                <c:pt idx="2">
                  <c:v>3726531</c:v>
                </c:pt>
                <c:pt idx="3" formatCode="#,##0">
                  <c:v>3557542.829593333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MANTENIMIENTO'!$P$9:$P$11</c:f>
              <c:numCache>
                <c:formatCode>0</c:formatCode>
                <c:ptCount val="3"/>
                <c:pt idx="0">
                  <c:v>110</c:v>
                </c:pt>
                <c:pt idx="1">
                  <c:v>107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C-4929-B2B6-676EB896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CANTIDAD DE AVERÍAS CORREGIDAS POR DIAMETRO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5458091603900639E-2"/>
          <c:y val="0.1481938596119285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36</c:v>
                </c:pt>
                <c:pt idx="1">
                  <c:v>23</c:v>
                </c:pt>
                <c:pt idx="2">
                  <c:v>1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10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E-4C3D-A013-A85BD12DB4B8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29</c:v>
                </c:pt>
                <c:pt idx="1">
                  <c:v>12</c:v>
                </c:pt>
                <c:pt idx="2">
                  <c:v>2</c:v>
                </c:pt>
                <c:pt idx="3">
                  <c:v>1</c:v>
                </c:pt>
                <c:pt idx="4">
                  <c:v>23</c:v>
                </c:pt>
                <c:pt idx="5">
                  <c:v>26</c:v>
                </c:pt>
                <c:pt idx="6">
                  <c:v>8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E-4C3D-A013-A85BD12DB4B8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36</c:v>
                </c:pt>
                <c:pt idx="1">
                  <c:v>15</c:v>
                </c:pt>
                <c:pt idx="2">
                  <c:v>3</c:v>
                </c:pt>
                <c:pt idx="3">
                  <c:v>3</c:v>
                </c:pt>
                <c:pt idx="4">
                  <c:v>14</c:v>
                </c:pt>
                <c:pt idx="5">
                  <c:v>10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E-4C3D-A013-A85BD12DB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Abril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59C-473D-91E1-F0556A0FB9DF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RESIDUALES'!$C$7:$C$18</c:f>
              <c:numCache>
                <c:formatCode>0</c:formatCode>
                <c:ptCount val="12"/>
                <c:pt idx="0">
                  <c:v>55</c:v>
                </c:pt>
                <c:pt idx="1">
                  <c:v>3</c:v>
                </c:pt>
                <c:pt idx="2">
                  <c:v>23</c:v>
                </c:pt>
                <c:pt idx="3">
                  <c:v>32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48</c:v>
                </c:pt>
                <c:pt idx="8">
                  <c:v>26</c:v>
                </c:pt>
                <c:pt idx="9">
                  <c:v>13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Mayo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DD2-4EF2-91E7-A8CC7F54B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RESIDUALES'!$D$7:$D$18</c:f>
              <c:numCache>
                <c:formatCode>0</c:formatCode>
                <c:ptCount val="12"/>
                <c:pt idx="0">
                  <c:v>61</c:v>
                </c:pt>
                <c:pt idx="1">
                  <c:v>1</c:v>
                </c:pt>
                <c:pt idx="2">
                  <c:v>17</c:v>
                </c:pt>
                <c:pt idx="3">
                  <c:v>37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57</c:v>
                </c:pt>
                <c:pt idx="8">
                  <c:v>27</c:v>
                </c:pt>
                <c:pt idx="9">
                  <c:v>8</c:v>
                </c:pt>
                <c:pt idx="10">
                  <c:v>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Junio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CAB-425F-8ECA-9285EC6B0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RESIDUALES'!$E$7:$E$18</c:f>
              <c:numCache>
                <c:formatCode>0</c:formatCode>
                <c:ptCount val="12"/>
                <c:pt idx="0">
                  <c:v>51</c:v>
                </c:pt>
                <c:pt idx="1">
                  <c:v>3</c:v>
                </c:pt>
                <c:pt idx="2">
                  <c:v>28</c:v>
                </c:pt>
                <c:pt idx="3">
                  <c:v>22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96</c:v>
                </c:pt>
                <c:pt idx="8">
                  <c:v>8</c:v>
                </c:pt>
                <c:pt idx="9">
                  <c:v>10</c:v>
                </c:pt>
                <c:pt idx="10">
                  <c:v>3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33136319310995E-2"/>
          <c:y val="0.10660026424131167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RD$229,747 </c:v>
                </c:pt>
                <c:pt idx="2">
                  <c:v> RD$341,186 </c:v>
                </c:pt>
                <c:pt idx="3">
                  <c:v> RD$456,878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229747</c:v>
                </c:pt>
                <c:pt idx="1">
                  <c:v>341186.02</c:v>
                </c:pt>
                <c:pt idx="2">
                  <c:v>456878.48</c:v>
                </c:pt>
                <c:pt idx="3">
                  <c:v>342603.83333333331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13,919,228</c:v>
                </c:pt>
                <c:pt idx="2">
                  <c:v>15,655,042</c:v>
                </c:pt>
                <c:pt idx="3">
                  <c:v>14,875,230</c:v>
                </c:pt>
                <c:pt idx="4">
                  <c:v>14,816,500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13919228</c:v>
                </c:pt>
                <c:pt idx="1">
                  <c:v>15655042</c:v>
                </c:pt>
                <c:pt idx="2">
                  <c:v>14875230</c:v>
                </c:pt>
                <c:pt idx="3">
                  <c:v>14816500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307334527700829E-2"/>
          <c:y val="0.16433616177109009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s-DO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COMERCIAL!$C$8:$E$8</c:f>
              <c:numCache>
                <c:formatCode>0%</c:formatCode>
                <c:ptCount val="3"/>
                <c:pt idx="0">
                  <c:v>0.70684860022249696</c:v>
                </c:pt>
                <c:pt idx="1">
                  <c:v>0.79710708187135904</c:v>
                </c:pt>
                <c:pt idx="2">
                  <c:v>0.7571515741586814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2025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780623637E-2"/>
          <c:y val="2.4993900603467692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</c:v>
                </c:pt>
                <c:pt idx="5">
                  <c:v>1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95.953470633104502</c:v>
                </c:pt>
                <c:pt idx="1">
                  <c:v>95.390470494417869</c:v>
                </c:pt>
                <c:pt idx="2">
                  <c:v>91.310612994937941</c:v>
                </c:pt>
                <c:pt idx="3">
                  <c:v>94.230641656843034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95.263157894736835</c:v>
                </c:pt>
                <c:pt idx="1">
                  <c:v>89.473684210526315</c:v>
                </c:pt>
                <c:pt idx="2">
                  <c:v>91.578947368421055</c:v>
                </c:pt>
                <c:pt idx="3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ACUEDUCTO'!$C$30:$F$30</c:f>
              <c:numCache>
                <c:formatCode>0.00</c:formatCode>
                <c:ptCount val="4"/>
                <c:pt idx="0">
                  <c:v>95.953470633104502</c:v>
                </c:pt>
                <c:pt idx="1">
                  <c:v>95.390470494417869</c:v>
                </c:pt>
                <c:pt idx="2">
                  <c:v>91.310612994937941</c:v>
                </c:pt>
                <c:pt idx="3">
                  <c:v>94.230641656843034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95.263157894736835</c:v>
                </c:pt>
                <c:pt idx="1">
                  <c:v>89.473684210526315</c:v>
                </c:pt>
                <c:pt idx="2">
                  <c:v>91.578947368421055</c:v>
                </c:pt>
                <c:pt idx="3">
                  <c:v>92.10526315789474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FISICO-QUIMICO'!$J$85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FISICO-QUIMICO'!$K$85:$M$85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FISICO-QUIMICO'!$J$86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FISICO-QUIMICO'!$K$86:$M$86</c:f>
              <c:numCache>
                <c:formatCode>0.00</c:formatCode>
                <c:ptCount val="3"/>
                <c:pt idx="0">
                  <c:v>0.73</c:v>
                </c:pt>
                <c:pt idx="1">
                  <c:v>0.73</c:v>
                </c:pt>
                <c:pt idx="2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FISICO-QUIMICO'!$J$87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FISICO-QUIMICO'!$K$87:$M$87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FISICO-QUIMICO'!$J$88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FISICO-QUIMICO'!$K$88:$M$88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FISICO-QUIMICO'!$J$89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FISICO-QUIMICO'!$K$89:$M$89</c:f>
              <c:numCache>
                <c:formatCode>0.00</c:formatCode>
                <c:ptCount val="3"/>
                <c:pt idx="0">
                  <c:v>2.11</c:v>
                </c:pt>
                <c:pt idx="1">
                  <c:v>10.1</c:v>
                </c:pt>
                <c:pt idx="2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FISICO-QUIMICO'!$J$90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FISICO-QUIMICO'!$K$84:$M$84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'ANALISIS FISICO-QUIMICO'!$K$90:$M$90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32</xdr:row>
      <xdr:rowOff>95810</xdr:rowOff>
    </xdr:from>
    <xdr:to>
      <xdr:col>14</xdr:col>
      <xdr:colOff>405093</xdr:colOff>
      <xdr:row>47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91</xdr:row>
      <xdr:rowOff>95250</xdr:rowOff>
    </xdr:from>
    <xdr:to>
      <xdr:col>15</xdr:col>
      <xdr:colOff>38100</xdr:colOff>
      <xdr:row>104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15</xdr:col>
      <xdr:colOff>38100</xdr:colOff>
      <xdr:row>155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36</xdr:row>
      <xdr:rowOff>86511</xdr:rowOff>
    </xdr:from>
    <xdr:to>
      <xdr:col>13</xdr:col>
      <xdr:colOff>749709</xdr:colOff>
      <xdr:row>36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51</xdr:row>
      <xdr:rowOff>17929</xdr:rowOff>
    </xdr:from>
    <xdr:to>
      <xdr:col>14</xdr:col>
      <xdr:colOff>629209</xdr:colOff>
      <xdr:row>67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56</xdr:row>
      <xdr:rowOff>105190</xdr:rowOff>
    </xdr:from>
    <xdr:to>
      <xdr:col>14</xdr:col>
      <xdr:colOff>272912</xdr:colOff>
      <xdr:row>56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3497311</xdr:colOff>
      <xdr:row>44</xdr:row>
      <xdr:rowOff>136131</xdr:rowOff>
    </xdr:from>
    <xdr:to>
      <xdr:col>11</xdr:col>
      <xdr:colOff>137437</xdr:colOff>
      <xdr:row>55</xdr:row>
      <xdr:rowOff>169747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1694254" y="9857074"/>
          <a:ext cx="3302183" cy="20692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95</xdr:row>
      <xdr:rowOff>0</xdr:rowOff>
    </xdr:from>
    <xdr:to>
      <xdr:col>13</xdr:col>
      <xdr:colOff>67235</xdr:colOff>
      <xdr:row>118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129</xdr:row>
      <xdr:rowOff>209856</xdr:rowOff>
    </xdr:from>
    <xdr:to>
      <xdr:col>13</xdr:col>
      <xdr:colOff>407486</xdr:colOff>
      <xdr:row>159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99</xdr:row>
      <xdr:rowOff>89647</xdr:rowOff>
    </xdr:from>
    <xdr:to>
      <xdr:col>12</xdr:col>
      <xdr:colOff>654424</xdr:colOff>
      <xdr:row>99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401782</xdr:colOff>
      <xdr:row>2</xdr:row>
      <xdr:rowOff>83129</xdr:rowOff>
    </xdr:from>
    <xdr:to>
      <xdr:col>17</xdr:col>
      <xdr:colOff>1607126</xdr:colOff>
      <xdr:row>10</xdr:row>
      <xdr:rowOff>69273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" y="387929"/>
          <a:ext cx="20269199" cy="1537853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95</xdr:row>
      <xdr:rowOff>87474</xdr:rowOff>
    </xdr:from>
    <xdr:to>
      <xdr:col>13</xdr:col>
      <xdr:colOff>67235</xdr:colOff>
      <xdr:row>119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137</xdr:row>
      <xdr:rowOff>212779</xdr:rowOff>
    </xdr:from>
    <xdr:to>
      <xdr:col>12</xdr:col>
      <xdr:colOff>661147</xdr:colOff>
      <xdr:row>138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100</xdr:row>
      <xdr:rowOff>89647</xdr:rowOff>
    </xdr:from>
    <xdr:to>
      <xdr:col>12</xdr:col>
      <xdr:colOff>654424</xdr:colOff>
      <xdr:row>100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112</xdr:row>
      <xdr:rowOff>51858</xdr:rowOff>
    </xdr:from>
    <xdr:to>
      <xdr:col>4</xdr:col>
      <xdr:colOff>354541</xdr:colOff>
      <xdr:row>124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112</xdr:row>
      <xdr:rowOff>199215</xdr:rowOff>
    </xdr:from>
    <xdr:to>
      <xdr:col>9</xdr:col>
      <xdr:colOff>430804</xdr:colOff>
      <xdr:row>125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128</xdr:row>
      <xdr:rowOff>43580</xdr:rowOff>
    </xdr:from>
    <xdr:to>
      <xdr:col>4</xdr:col>
      <xdr:colOff>214157</xdr:colOff>
      <xdr:row>140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128</xdr:row>
      <xdr:rowOff>137125</xdr:rowOff>
    </xdr:from>
    <xdr:to>
      <xdr:col>9</xdr:col>
      <xdr:colOff>210583</xdr:colOff>
      <xdr:row>140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30015</xdr:colOff>
      <xdr:row>41</xdr:row>
      <xdr:rowOff>2801</xdr:rowOff>
    </xdr:from>
    <xdr:to>
      <xdr:col>1</xdr:col>
      <xdr:colOff>3113571</xdr:colOff>
      <xdr:row>47</xdr:row>
      <xdr:rowOff>170330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60321" y="11468660"/>
          <a:ext cx="3083556" cy="1413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268778</xdr:colOff>
      <xdr:row>11</xdr:row>
      <xdr:rowOff>5889</xdr:rowOff>
    </xdr:from>
    <xdr:to>
      <xdr:col>14</xdr:col>
      <xdr:colOff>10135</xdr:colOff>
      <xdr:row>27</xdr:row>
      <xdr:rowOff>185447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32</xdr:row>
      <xdr:rowOff>107662</xdr:rowOff>
    </xdr:from>
    <xdr:to>
      <xdr:col>17</xdr:col>
      <xdr:colOff>569056</xdr:colOff>
      <xdr:row>51</xdr:row>
      <xdr:rowOff>143493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3161B91-4CC2-4216-A91C-19E625549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736328</xdr:colOff>
      <xdr:row>13</xdr:row>
      <xdr:rowOff>133655</xdr:rowOff>
    </xdr:from>
    <xdr:to>
      <xdr:col>17</xdr:col>
      <xdr:colOff>588410</xdr:colOff>
      <xdr:row>29</xdr:row>
      <xdr:rowOff>44009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FE8848-2942-CE76-D635-BF8EFCF6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20</xdr:row>
      <xdr:rowOff>89647</xdr:rowOff>
    </xdr:from>
    <xdr:to>
      <xdr:col>6</xdr:col>
      <xdr:colOff>638940</xdr:colOff>
      <xdr:row>39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20</xdr:row>
      <xdr:rowOff>71716</xdr:rowOff>
    </xdr:from>
    <xdr:to>
      <xdr:col>14</xdr:col>
      <xdr:colOff>941294</xdr:colOff>
      <xdr:row>40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41</xdr:row>
      <xdr:rowOff>142091</xdr:rowOff>
    </xdr:from>
    <xdr:to>
      <xdr:col>6</xdr:col>
      <xdr:colOff>618565</xdr:colOff>
      <xdr:row>64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178651</xdr:rowOff>
    </xdr:from>
    <xdr:to>
      <xdr:col>13</xdr:col>
      <xdr:colOff>694765</xdr:colOff>
      <xdr:row>45</xdr:row>
      <xdr:rowOff>53789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672980</xdr:colOff>
      <xdr:row>2</xdr:row>
      <xdr:rowOff>71387</xdr:rowOff>
    </xdr:from>
    <xdr:to>
      <xdr:col>13</xdr:col>
      <xdr:colOff>996960</xdr:colOff>
      <xdr:row>35</xdr:row>
      <xdr:rowOff>140047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2" totalsRowShown="0" headerRowDxfId="8" headerRowBorderDxfId="7" tableBorderDxfId="6" totalsRowBorderDxfId="5">
  <autoFilter ref="A1:B32" xr:uid="{2BA80E90-EABF-4C13-B3E8-B793BB2CE1C7}"/>
  <tableColumns count="2">
    <tableColumn id="1" xr3:uid="{EDEC603E-6273-42B4-92F1-4CAD2007D3B6}" name="Punto Muestra" dataDxfId="4"/>
    <tableColumn id="2" xr3:uid="{0FEDF19E-2522-4571-A28C-AC4FCA9A0326}" name="Municipio" dataDxfId="3"/>
  </tableColumns>
  <tableStyleInfo name="TableStyleLight13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2"/>
  <sheetViews>
    <sheetView showGridLines="0" topLeftCell="A7" workbookViewId="0">
      <selection activeCell="A33" sqref="A33:XFD33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61" t="s">
        <v>93</v>
      </c>
      <c r="B1" s="162" t="s">
        <v>173</v>
      </c>
    </row>
    <row r="2" spans="1:2" x14ac:dyDescent="0.3">
      <c r="A2" s="163" t="s">
        <v>63</v>
      </c>
      <c r="B2" s="164" t="s">
        <v>174</v>
      </c>
    </row>
    <row r="3" spans="1:2" x14ac:dyDescent="0.3">
      <c r="A3" s="163" t="s">
        <v>64</v>
      </c>
      <c r="B3" s="164" t="s">
        <v>174</v>
      </c>
    </row>
    <row r="4" spans="1:2" x14ac:dyDescent="0.3">
      <c r="A4" s="163" t="s">
        <v>86</v>
      </c>
      <c r="B4" s="164" t="s">
        <v>174</v>
      </c>
    </row>
    <row r="5" spans="1:2" x14ac:dyDescent="0.3">
      <c r="A5" s="163" t="s">
        <v>87</v>
      </c>
      <c r="B5" s="164" t="s">
        <v>174</v>
      </c>
    </row>
    <row r="6" spans="1:2" x14ac:dyDescent="0.3">
      <c r="A6" s="163" t="s">
        <v>145</v>
      </c>
      <c r="B6" s="164" t="s">
        <v>174</v>
      </c>
    </row>
    <row r="7" spans="1:2" x14ac:dyDescent="0.3">
      <c r="A7" s="163" t="s">
        <v>146</v>
      </c>
      <c r="B7" s="164" t="s">
        <v>174</v>
      </c>
    </row>
    <row r="8" spans="1:2" x14ac:dyDescent="0.3">
      <c r="A8" s="163" t="s">
        <v>88</v>
      </c>
      <c r="B8" s="164" t="s">
        <v>174</v>
      </c>
    </row>
    <row r="9" spans="1:2" x14ac:dyDescent="0.3">
      <c r="A9" s="163" t="s">
        <v>65</v>
      </c>
      <c r="B9" s="164" t="s">
        <v>174</v>
      </c>
    </row>
    <row r="10" spans="1:2" x14ac:dyDescent="0.3">
      <c r="A10" s="163" t="s">
        <v>147</v>
      </c>
      <c r="B10" s="164" t="s">
        <v>174</v>
      </c>
    </row>
    <row r="11" spans="1:2" x14ac:dyDescent="0.3">
      <c r="A11" s="163" t="s">
        <v>123</v>
      </c>
      <c r="B11" s="164" t="s">
        <v>174</v>
      </c>
    </row>
    <row r="12" spans="1:2" x14ac:dyDescent="0.3">
      <c r="A12" s="163" t="s">
        <v>66</v>
      </c>
      <c r="B12" s="164" t="s">
        <v>174</v>
      </c>
    </row>
    <row r="13" spans="1:2" x14ac:dyDescent="0.3">
      <c r="A13" s="163" t="s">
        <v>191</v>
      </c>
      <c r="B13" s="164" t="s">
        <v>174</v>
      </c>
    </row>
    <row r="14" spans="1:2" x14ac:dyDescent="0.3">
      <c r="A14" s="163" t="s">
        <v>103</v>
      </c>
      <c r="B14" s="164" t="s">
        <v>174</v>
      </c>
    </row>
    <row r="15" spans="1:2" x14ac:dyDescent="0.3">
      <c r="A15" s="163" t="s">
        <v>194</v>
      </c>
      <c r="B15" s="164" t="s">
        <v>174</v>
      </c>
    </row>
    <row r="16" spans="1:2" x14ac:dyDescent="0.3">
      <c r="A16" s="163" t="s">
        <v>198</v>
      </c>
      <c r="B16" s="164" t="s">
        <v>174</v>
      </c>
    </row>
    <row r="17" spans="1:2" x14ac:dyDescent="0.3">
      <c r="A17" s="163" t="s">
        <v>67</v>
      </c>
      <c r="B17" s="164" t="s">
        <v>175</v>
      </c>
    </row>
    <row r="18" spans="1:2" x14ac:dyDescent="0.3">
      <c r="A18" s="163" t="s">
        <v>99</v>
      </c>
      <c r="B18" s="164" t="s">
        <v>175</v>
      </c>
    </row>
    <row r="19" spans="1:2" x14ac:dyDescent="0.3">
      <c r="A19" s="163" t="s">
        <v>68</v>
      </c>
      <c r="B19" s="164" t="s">
        <v>175</v>
      </c>
    </row>
    <row r="20" spans="1:2" x14ac:dyDescent="0.3">
      <c r="A20" s="163" t="s">
        <v>126</v>
      </c>
      <c r="B20" s="164" t="s">
        <v>175</v>
      </c>
    </row>
    <row r="21" spans="1:2" x14ac:dyDescent="0.3">
      <c r="A21" s="163" t="s">
        <v>89</v>
      </c>
      <c r="B21" s="164" t="s">
        <v>175</v>
      </c>
    </row>
    <row r="22" spans="1:2" x14ac:dyDescent="0.3">
      <c r="A22" s="163" t="s">
        <v>222</v>
      </c>
      <c r="B22" s="164" t="s">
        <v>175</v>
      </c>
    </row>
    <row r="23" spans="1:2" x14ac:dyDescent="0.3">
      <c r="A23" s="163" t="s">
        <v>69</v>
      </c>
      <c r="B23" s="164" t="s">
        <v>193</v>
      </c>
    </row>
    <row r="24" spans="1:2" x14ac:dyDescent="0.3">
      <c r="A24" s="163" t="s">
        <v>104</v>
      </c>
      <c r="B24" s="164" t="s">
        <v>193</v>
      </c>
    </row>
    <row r="25" spans="1:2" x14ac:dyDescent="0.3">
      <c r="A25" s="163" t="s">
        <v>192</v>
      </c>
      <c r="B25" s="164" t="s">
        <v>193</v>
      </c>
    </row>
    <row r="26" spans="1:2" x14ac:dyDescent="0.3">
      <c r="A26" s="165" t="s">
        <v>206</v>
      </c>
      <c r="B26" s="166" t="s">
        <v>193</v>
      </c>
    </row>
    <row r="27" spans="1:2" x14ac:dyDescent="0.3">
      <c r="A27" s="165" t="s">
        <v>90</v>
      </c>
      <c r="B27" s="166" t="s">
        <v>176</v>
      </c>
    </row>
    <row r="28" spans="1:2" x14ac:dyDescent="0.3">
      <c r="A28" s="163" t="s">
        <v>127</v>
      </c>
      <c r="B28" s="164" t="s">
        <v>176</v>
      </c>
    </row>
    <row r="29" spans="1:2" x14ac:dyDescent="0.3">
      <c r="A29" s="163" t="s">
        <v>124</v>
      </c>
      <c r="B29" s="164" t="s">
        <v>176</v>
      </c>
    </row>
    <row r="30" spans="1:2" x14ac:dyDescent="0.3">
      <c r="A30" s="165" t="s">
        <v>70</v>
      </c>
      <c r="B30" s="166" t="s">
        <v>176</v>
      </c>
    </row>
    <row r="31" spans="1:2" x14ac:dyDescent="0.3">
      <c r="A31" s="165" t="s">
        <v>208</v>
      </c>
      <c r="B31" s="166" t="s">
        <v>176</v>
      </c>
    </row>
    <row r="32" spans="1:2" x14ac:dyDescent="0.3">
      <c r="A32" s="165" t="s">
        <v>210</v>
      </c>
      <c r="B32" s="164" t="s">
        <v>174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8"/>
  <sheetViews>
    <sheetView view="pageBreakPreview" topLeftCell="A19" zoomScale="70" zoomScaleNormal="70" zoomScaleSheetLayoutView="70" zoomScalePageLayoutView="70" workbookViewId="0">
      <selection activeCell="I41" sqref="I41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21875" style="5" bestFit="1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09" t="s">
        <v>203</v>
      </c>
      <c r="B3" s="209"/>
      <c r="C3" s="209"/>
      <c r="D3" s="209"/>
      <c r="E3" s="209"/>
      <c r="F3" s="209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20.399999999999999" x14ac:dyDescent="0.35">
      <c r="A4" s="198" t="s">
        <v>219</v>
      </c>
      <c r="B4" s="198"/>
      <c r="C4" s="198"/>
      <c r="D4" s="198"/>
      <c r="E4" s="198"/>
      <c r="F4" s="198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6" spans="1:17" ht="15" thickBot="1" x14ac:dyDescent="0.35">
      <c r="N6" s="6"/>
      <c r="O6" s="6"/>
      <c r="P6" s="6"/>
      <c r="Q6" s="6"/>
    </row>
    <row r="7" spans="1:17" ht="20.25" customHeight="1" thickTop="1" thickBot="1" x14ac:dyDescent="0.35">
      <c r="B7" s="123" t="s">
        <v>6</v>
      </c>
      <c r="C7" s="124" t="s">
        <v>148</v>
      </c>
      <c r="D7" s="124" t="s">
        <v>149</v>
      </c>
      <c r="E7" s="124" t="s">
        <v>150</v>
      </c>
      <c r="F7" s="124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2" t="s">
        <v>7</v>
      </c>
      <c r="C8" s="178">
        <f>IFERROR((C10/C9),"-")</f>
        <v>0.70684860022249696</v>
      </c>
      <c r="D8" s="178">
        <f>IFERROR((D10/D9),"-")</f>
        <v>0.79710708187135904</v>
      </c>
      <c r="E8" s="178">
        <f>IFERROR((E10/E9),"-")</f>
        <v>0.7571515741586814</v>
      </c>
      <c r="F8" s="181">
        <f>IFERROR(AVERAGE(C8:E8),"-")</f>
        <v>0.75370241875084576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2" t="s">
        <v>8</v>
      </c>
      <c r="C9" s="155">
        <v>19691951</v>
      </c>
      <c r="D9" s="155">
        <v>19639823</v>
      </c>
      <c r="E9" s="155">
        <v>19646304</v>
      </c>
      <c r="F9" s="155">
        <f t="shared" ref="F9:F38" si="0">IFERROR(AVERAGE(C9:E9),"-")</f>
        <v>19659359.333333332</v>
      </c>
      <c r="G9" s="7"/>
      <c r="H9" s="8"/>
      <c r="I9" s="37"/>
      <c r="N9" s="5"/>
      <c r="O9" s="5"/>
      <c r="P9" s="5"/>
    </row>
    <row r="10" spans="1:17" ht="22.2" thickTop="1" thickBot="1" x14ac:dyDescent="0.35">
      <c r="B10" s="122" t="s">
        <v>9</v>
      </c>
      <c r="C10" s="155">
        <v>13919228</v>
      </c>
      <c r="D10" s="155">
        <v>15655042</v>
      </c>
      <c r="E10" s="155">
        <v>14875230</v>
      </c>
      <c r="F10" s="155">
        <f t="shared" si="0"/>
        <v>14816500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2" t="s">
        <v>170</v>
      </c>
      <c r="C11" s="155">
        <v>140</v>
      </c>
      <c r="D11" s="155">
        <v>143</v>
      </c>
      <c r="E11" s="155">
        <v>146</v>
      </c>
      <c r="F11" s="155">
        <f t="shared" si="0"/>
        <v>143</v>
      </c>
      <c r="G11" s="7"/>
      <c r="H11" s="8"/>
      <c r="I11" s="37"/>
      <c r="N11" s="5"/>
      <c r="O11" s="5"/>
      <c r="P11" s="5"/>
    </row>
    <row r="12" spans="1:17" ht="22.2" thickTop="1" thickBot="1" x14ac:dyDescent="0.35">
      <c r="B12" s="122" t="s">
        <v>181</v>
      </c>
      <c r="C12" s="155">
        <v>90</v>
      </c>
      <c r="D12" s="155">
        <v>90</v>
      </c>
      <c r="E12" s="155">
        <v>92</v>
      </c>
      <c r="F12" s="155">
        <f t="shared" si="0"/>
        <v>90.666666666666671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2" t="s">
        <v>171</v>
      </c>
      <c r="C13" s="155">
        <v>469</v>
      </c>
      <c r="D13" s="155">
        <v>344</v>
      </c>
      <c r="E13" s="155">
        <v>469</v>
      </c>
      <c r="F13" s="155">
        <f t="shared" si="0"/>
        <v>427.33333333333331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2" t="s">
        <v>160</v>
      </c>
      <c r="C14" s="155">
        <v>6739</v>
      </c>
      <c r="D14" s="155">
        <v>6727</v>
      </c>
      <c r="E14" s="155">
        <v>6720</v>
      </c>
      <c r="F14" s="155">
        <f t="shared" si="0"/>
        <v>6728.666666666667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2" t="s">
        <v>161</v>
      </c>
      <c r="C15" s="155">
        <v>32954</v>
      </c>
      <c r="D15" s="155">
        <v>32939</v>
      </c>
      <c r="E15" s="155">
        <v>32913</v>
      </c>
      <c r="F15" s="155">
        <f t="shared" si="0"/>
        <v>32935.333333333336</v>
      </c>
      <c r="G15" s="7"/>
      <c r="H15" s="8"/>
      <c r="I15" s="37"/>
      <c r="N15" s="5"/>
      <c r="O15" s="5"/>
      <c r="P15" s="5"/>
    </row>
    <row r="16" spans="1:17" ht="22.2" thickTop="1" thickBot="1" x14ac:dyDescent="0.35">
      <c r="B16" s="122" t="s">
        <v>195</v>
      </c>
      <c r="C16" s="155" t="s">
        <v>95</v>
      </c>
      <c r="D16" s="155">
        <v>27</v>
      </c>
      <c r="E16" s="155" t="s">
        <v>95</v>
      </c>
      <c r="F16" s="155">
        <f t="shared" si="0"/>
        <v>27</v>
      </c>
      <c r="G16" s="7"/>
      <c r="H16" s="8"/>
      <c r="I16" s="37"/>
      <c r="N16" s="5"/>
      <c r="O16" s="5"/>
      <c r="P16" s="5"/>
    </row>
    <row r="17" spans="2:16" ht="22.2" thickTop="1" thickBot="1" x14ac:dyDescent="0.35">
      <c r="B17" s="122" t="s">
        <v>162</v>
      </c>
      <c r="C17" s="155">
        <f>SUM(C11:C16)</f>
        <v>40392</v>
      </c>
      <c r="D17" s="155">
        <f>SUM(D11:D16)</f>
        <v>40270</v>
      </c>
      <c r="E17" s="155">
        <f>SUM(E11:E16)</f>
        <v>40340</v>
      </c>
      <c r="F17" s="155">
        <f t="shared" si="0"/>
        <v>40334</v>
      </c>
      <c r="G17" s="7"/>
      <c r="H17" s="8"/>
      <c r="I17" s="37"/>
      <c r="N17" s="5"/>
      <c r="O17" s="5"/>
      <c r="P17" s="5"/>
    </row>
    <row r="18" spans="2:16" ht="22.2" thickTop="1" thickBot="1" x14ac:dyDescent="0.35">
      <c r="B18" s="122" t="s">
        <v>178</v>
      </c>
      <c r="C18" s="155">
        <v>2435316</v>
      </c>
      <c r="D18" s="155">
        <v>2432198</v>
      </c>
      <c r="E18" s="155">
        <v>2497331</v>
      </c>
      <c r="F18" s="155">
        <f t="shared" si="0"/>
        <v>2454948.3333333335</v>
      </c>
      <c r="G18" s="7"/>
      <c r="H18" s="8"/>
      <c r="I18" s="37"/>
      <c r="N18" s="5"/>
      <c r="O18" s="5"/>
      <c r="P18" s="5"/>
    </row>
    <row r="19" spans="2:16" ht="22.2" thickTop="1" thickBot="1" x14ac:dyDescent="0.35">
      <c r="B19" s="122" t="s">
        <v>177</v>
      </c>
      <c r="C19" s="155">
        <v>5346332</v>
      </c>
      <c r="D19" s="155">
        <v>5323887</v>
      </c>
      <c r="E19" s="155">
        <v>5336971</v>
      </c>
      <c r="F19" s="155">
        <f t="shared" si="0"/>
        <v>5335730</v>
      </c>
      <c r="G19" s="7"/>
      <c r="H19" s="8"/>
      <c r="I19" s="37"/>
      <c r="N19" s="5"/>
      <c r="O19" s="5"/>
      <c r="P19" s="5"/>
    </row>
    <row r="20" spans="2:16" ht="22.2" thickTop="1" thickBot="1" x14ac:dyDescent="0.35">
      <c r="B20" s="122" t="s">
        <v>187</v>
      </c>
      <c r="C20" s="155">
        <v>262688</v>
      </c>
      <c r="D20" s="155">
        <v>153741</v>
      </c>
      <c r="E20" s="155">
        <v>159223</v>
      </c>
      <c r="F20" s="155">
        <f t="shared" si="0"/>
        <v>191884</v>
      </c>
      <c r="G20" s="7"/>
      <c r="H20" s="8"/>
      <c r="I20" s="37"/>
      <c r="N20" s="5"/>
      <c r="O20" s="5"/>
      <c r="P20" s="5"/>
    </row>
    <row r="21" spans="2:16" ht="22.2" thickTop="1" thickBot="1" x14ac:dyDescent="0.35">
      <c r="B21" s="122" t="s">
        <v>180</v>
      </c>
      <c r="C21" s="155">
        <v>11305145</v>
      </c>
      <c r="D21" s="155">
        <v>11267095</v>
      </c>
      <c r="E21" s="155">
        <v>11251270</v>
      </c>
      <c r="F21" s="155">
        <f t="shared" si="0"/>
        <v>11274503.333333334</v>
      </c>
      <c r="G21" s="7"/>
      <c r="H21" s="8"/>
      <c r="I21" s="37"/>
      <c r="N21" s="5"/>
      <c r="O21" s="5"/>
      <c r="P21" s="5"/>
    </row>
    <row r="22" spans="2:16" ht="22.2" thickTop="1" thickBot="1" x14ac:dyDescent="0.35">
      <c r="B22" s="122" t="s">
        <v>179</v>
      </c>
      <c r="C22" s="155">
        <v>342470</v>
      </c>
      <c r="D22" s="155">
        <v>447502</v>
      </c>
      <c r="E22" s="155">
        <v>401509</v>
      </c>
      <c r="F22" s="155">
        <f t="shared" si="0"/>
        <v>397160.33333333331</v>
      </c>
      <c r="G22" s="7"/>
      <c r="H22" s="8"/>
      <c r="I22" s="37"/>
      <c r="N22" s="5"/>
      <c r="O22" s="5"/>
      <c r="P22" s="5"/>
    </row>
    <row r="23" spans="2:16" ht="22.2" thickTop="1" thickBot="1" x14ac:dyDescent="0.35">
      <c r="B23" s="122" t="s">
        <v>197</v>
      </c>
      <c r="C23" s="155" t="s">
        <v>95</v>
      </c>
      <c r="D23" s="155">
        <v>153741</v>
      </c>
      <c r="E23" s="155" t="s">
        <v>95</v>
      </c>
      <c r="F23" s="155">
        <f t="shared" si="0"/>
        <v>153741</v>
      </c>
      <c r="G23" s="7"/>
      <c r="H23" s="8"/>
      <c r="I23" s="37"/>
      <c r="N23" s="5"/>
      <c r="O23" s="5"/>
      <c r="P23" s="5"/>
    </row>
    <row r="24" spans="2:16" ht="22.2" thickTop="1" thickBot="1" x14ac:dyDescent="0.35">
      <c r="B24" s="122" t="s">
        <v>10</v>
      </c>
      <c r="C24" s="155">
        <v>13517</v>
      </c>
      <c r="D24" s="155">
        <v>13491</v>
      </c>
      <c r="E24" s="155">
        <v>13503</v>
      </c>
      <c r="F24" s="155">
        <f t="shared" si="0"/>
        <v>13503.666666666666</v>
      </c>
      <c r="G24" s="7"/>
      <c r="H24" s="8"/>
      <c r="I24" s="37"/>
      <c r="N24" s="5"/>
      <c r="O24" s="5"/>
      <c r="P24" s="5"/>
    </row>
    <row r="25" spans="2:16" ht="22.2" thickTop="1" thickBot="1" x14ac:dyDescent="0.35">
      <c r="B25" s="122" t="s">
        <v>165</v>
      </c>
      <c r="C25" s="156">
        <f>C14/C17</f>
        <v>0.16683996831055656</v>
      </c>
      <c r="D25" s="156">
        <f>D14/D17</f>
        <v>0.16704742984852247</v>
      </c>
      <c r="E25" s="156">
        <f>E14/E17</f>
        <v>0.16658403569657909</v>
      </c>
      <c r="F25" s="157">
        <f t="shared" si="0"/>
        <v>0.16682381128521939</v>
      </c>
      <c r="G25" s="7"/>
      <c r="H25" s="8"/>
      <c r="I25" s="37"/>
      <c r="N25" s="5"/>
      <c r="O25" s="5"/>
      <c r="P25" s="5"/>
    </row>
    <row r="26" spans="2:16" ht="22.2" thickTop="1" thickBot="1" x14ac:dyDescent="0.35">
      <c r="B26" s="122" t="s">
        <v>154</v>
      </c>
      <c r="C26" s="155">
        <v>2991</v>
      </c>
      <c r="D26" s="155">
        <v>3595</v>
      </c>
      <c r="E26" s="155">
        <v>3293</v>
      </c>
      <c r="F26" s="155">
        <f>IFERROR(AVERAGE(C26:D26),"-")</f>
        <v>3293</v>
      </c>
      <c r="G26" s="7"/>
      <c r="H26" s="8"/>
      <c r="I26" s="37"/>
      <c r="N26" s="5"/>
      <c r="O26" s="5"/>
      <c r="P26" s="5"/>
    </row>
    <row r="27" spans="2:16" ht="22.2" thickTop="1" thickBot="1" x14ac:dyDescent="0.35">
      <c r="B27" s="122" t="s">
        <v>188</v>
      </c>
      <c r="C27" s="155">
        <v>128</v>
      </c>
      <c r="D27" s="155">
        <v>133</v>
      </c>
      <c r="E27" s="155">
        <v>135</v>
      </c>
      <c r="F27" s="155">
        <f t="shared" si="0"/>
        <v>132</v>
      </c>
      <c r="G27" s="7"/>
      <c r="H27" s="8"/>
      <c r="I27" s="37"/>
      <c r="N27" s="5"/>
      <c r="O27" s="5"/>
      <c r="P27" s="5"/>
    </row>
    <row r="28" spans="2:16" ht="27.6" customHeight="1" thickTop="1" thickBot="1" x14ac:dyDescent="0.35">
      <c r="B28" s="122" t="s">
        <v>164</v>
      </c>
      <c r="C28" s="155">
        <v>14746</v>
      </c>
      <c r="D28" s="155">
        <v>15368</v>
      </c>
      <c r="E28" s="211">
        <v>9000</v>
      </c>
      <c r="F28" s="155">
        <f t="shared" si="0"/>
        <v>13038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2" t="s">
        <v>189</v>
      </c>
      <c r="C29" s="155" t="s">
        <v>95</v>
      </c>
      <c r="D29" s="155">
        <v>7</v>
      </c>
      <c r="E29" s="155" t="s">
        <v>95</v>
      </c>
      <c r="F29" s="155">
        <f t="shared" si="0"/>
        <v>7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2" t="s">
        <v>190</v>
      </c>
      <c r="C30" s="155">
        <v>394</v>
      </c>
      <c r="D30" s="155">
        <v>324</v>
      </c>
      <c r="E30" s="155">
        <v>154</v>
      </c>
      <c r="F30" s="155">
        <f t="shared" si="0"/>
        <v>290.66666666666669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2" t="s">
        <v>163</v>
      </c>
      <c r="C31" s="155">
        <f>SUM(C26:C30)</f>
        <v>18259</v>
      </c>
      <c r="D31" s="155">
        <f>SUM(D26:D30)</f>
        <v>19427</v>
      </c>
      <c r="E31" s="211">
        <f>SUM(E26:E30)</f>
        <v>12582</v>
      </c>
      <c r="F31" s="155">
        <f t="shared" si="0"/>
        <v>16756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2" t="s">
        <v>172</v>
      </c>
      <c r="C32" s="158">
        <f>C31/C17</f>
        <v>0.45204495939790057</v>
      </c>
      <c r="D32" s="158">
        <f>D31/D17</f>
        <v>0.48241867395083188</v>
      </c>
      <c r="E32" s="158">
        <f>E31/E17</f>
        <v>0.31189885969261277</v>
      </c>
      <c r="F32" s="158">
        <f t="shared" si="0"/>
        <v>0.41545416434711502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2" t="s">
        <v>182</v>
      </c>
      <c r="C33" s="155">
        <v>3682246</v>
      </c>
      <c r="D33" s="155">
        <v>4393862</v>
      </c>
      <c r="E33" s="155">
        <v>4137390</v>
      </c>
      <c r="F33" s="155">
        <f t="shared" si="0"/>
        <v>4071166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2" t="s">
        <v>183</v>
      </c>
      <c r="C34" s="155">
        <v>7795231</v>
      </c>
      <c r="D34" s="155">
        <v>8162958</v>
      </c>
      <c r="E34" s="155">
        <v>7658447</v>
      </c>
      <c r="F34" s="155">
        <f t="shared" si="0"/>
        <v>7872212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2" t="s">
        <v>184</v>
      </c>
      <c r="C35" s="155">
        <v>25324</v>
      </c>
      <c r="D35" s="155">
        <v>59795</v>
      </c>
      <c r="E35" s="155">
        <v>74261</v>
      </c>
      <c r="F35" s="155">
        <f t="shared" si="0"/>
        <v>53126.666666666664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2" t="s">
        <v>185</v>
      </c>
      <c r="C36" s="155">
        <v>2095257</v>
      </c>
      <c r="D36" s="155">
        <v>2602079</v>
      </c>
      <c r="E36" s="155">
        <v>2597813</v>
      </c>
      <c r="F36" s="155">
        <f t="shared" si="0"/>
        <v>2431716.3333333335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2" t="s">
        <v>196</v>
      </c>
      <c r="C37" s="155" t="s">
        <v>95</v>
      </c>
      <c r="D37" s="155">
        <v>15400</v>
      </c>
      <c r="E37" s="155" t="s">
        <v>95</v>
      </c>
      <c r="F37" s="155">
        <f t="shared" si="0"/>
        <v>15400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2" t="s">
        <v>169</v>
      </c>
      <c r="C38" s="155">
        <v>321170</v>
      </c>
      <c r="D38" s="155">
        <v>420948</v>
      </c>
      <c r="E38" s="155">
        <v>399469</v>
      </c>
      <c r="F38" s="155">
        <f t="shared" si="0"/>
        <v>380529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77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2:12" ht="15.6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2:12" ht="15.6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2:12" ht="15.6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2:12" ht="15.6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2:12" ht="15.6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2:12" ht="15.6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ignoredErrors>
    <ignoredError sqref="C17:D17" formulaRange="1"/>
    <ignoredError sqref="F26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showGridLines="0" view="pageBreakPreview" topLeftCell="A4" zoomScale="70" zoomScaleNormal="85" zoomScaleSheetLayoutView="70" workbookViewId="0">
      <selection activeCell="E7" sqref="E7:E13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5.5546875" bestFit="1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3" x14ac:dyDescent="0.3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3" ht="20.399999999999999" customHeight="1" x14ac:dyDescent="0.3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3" ht="22.8" x14ac:dyDescent="0.3">
      <c r="A3" s="208" t="s">
        <v>217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t="s">
        <v>218</v>
      </c>
    </row>
    <row r="5" spans="1:13" ht="15" thickBot="1" x14ac:dyDescent="0.35"/>
    <row r="6" spans="1:13" ht="42" customHeight="1" thickTop="1" thickBot="1" x14ac:dyDescent="0.4">
      <c r="B6" s="125" t="s">
        <v>1</v>
      </c>
      <c r="C6" s="125" t="s">
        <v>148</v>
      </c>
      <c r="D6" s="125" t="s">
        <v>149</v>
      </c>
      <c r="E6" s="125" t="s">
        <v>150</v>
      </c>
      <c r="F6" s="125" t="s">
        <v>2</v>
      </c>
      <c r="G6" s="1"/>
    </row>
    <row r="7" spans="1:13" ht="19.2" thickTop="1" thickBot="1" x14ac:dyDescent="0.4">
      <c r="B7" s="126" t="s">
        <v>131</v>
      </c>
      <c r="C7" s="143">
        <v>0</v>
      </c>
      <c r="D7" s="143">
        <v>0</v>
      </c>
      <c r="E7" s="143">
        <v>0</v>
      </c>
      <c r="F7" s="143">
        <f>IFERROR(AVERAGE(C7:E7)," ")</f>
        <v>0</v>
      </c>
      <c r="G7" s="1"/>
    </row>
    <row r="8" spans="1:13" ht="19.2" thickTop="1" thickBot="1" x14ac:dyDescent="0.4">
      <c r="B8" s="126" t="s">
        <v>3</v>
      </c>
      <c r="C8" s="143">
        <v>0</v>
      </c>
      <c r="D8" s="143">
        <v>0</v>
      </c>
      <c r="E8" s="143">
        <v>0</v>
      </c>
      <c r="F8" s="143">
        <f t="shared" ref="F8:F13" si="0">IFERROR(AVERAGE(C8:E8)," ")</f>
        <v>0</v>
      </c>
      <c r="G8" s="1"/>
    </row>
    <row r="9" spans="1:13" ht="19.2" thickTop="1" thickBot="1" x14ac:dyDescent="0.4">
      <c r="B9" s="126" t="s">
        <v>4</v>
      </c>
      <c r="C9" s="143">
        <v>0</v>
      </c>
      <c r="D9" s="143">
        <v>0</v>
      </c>
      <c r="E9" s="143">
        <v>0</v>
      </c>
      <c r="F9" s="143">
        <f t="shared" si="0"/>
        <v>0</v>
      </c>
      <c r="G9" s="1"/>
    </row>
    <row r="10" spans="1:13" ht="33" customHeight="1" thickTop="1" thickBot="1" x14ac:dyDescent="0.4">
      <c r="B10" s="127" t="s">
        <v>5</v>
      </c>
      <c r="C10" s="143">
        <v>0</v>
      </c>
      <c r="D10" s="143">
        <v>0</v>
      </c>
      <c r="E10" s="143">
        <v>0</v>
      </c>
      <c r="F10" s="143">
        <f t="shared" si="0"/>
        <v>0</v>
      </c>
      <c r="G10" s="1"/>
    </row>
    <row r="11" spans="1:13" ht="19.2" thickTop="1" thickBot="1" x14ac:dyDescent="0.4">
      <c r="B11" s="126" t="s">
        <v>98</v>
      </c>
      <c r="C11" s="143">
        <v>44</v>
      </c>
      <c r="D11" s="143">
        <v>19</v>
      </c>
      <c r="E11" s="143">
        <v>15</v>
      </c>
      <c r="F11" s="143">
        <f t="shared" si="0"/>
        <v>26</v>
      </c>
      <c r="G11" s="1"/>
    </row>
    <row r="12" spans="1:13" ht="19.2" thickTop="1" thickBot="1" x14ac:dyDescent="0.4">
      <c r="B12" s="127" t="s">
        <v>132</v>
      </c>
      <c r="C12" s="143">
        <v>1</v>
      </c>
      <c r="D12" s="143">
        <v>0</v>
      </c>
      <c r="E12" s="143">
        <v>0</v>
      </c>
      <c r="F12" s="143">
        <f t="shared" si="0"/>
        <v>0.33333333333333331</v>
      </c>
      <c r="G12" s="1"/>
    </row>
    <row r="13" spans="1:13" ht="36" thickTop="1" thickBot="1" x14ac:dyDescent="0.4">
      <c r="B13" s="127" t="s">
        <v>133</v>
      </c>
      <c r="C13" s="143">
        <v>44</v>
      </c>
      <c r="D13" s="143">
        <v>10</v>
      </c>
      <c r="E13" s="143">
        <v>19</v>
      </c>
      <c r="F13" s="143">
        <f t="shared" si="0"/>
        <v>24.333333333333332</v>
      </c>
      <c r="G13" s="1"/>
    </row>
    <row r="14" spans="1:13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8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04" t="s">
        <v>19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78"/>
    </row>
    <row r="3" spans="2:20" s="9" customFormat="1" ht="21.6" thickTop="1" thickBot="1" x14ac:dyDescent="0.4">
      <c r="B3" s="204" t="s">
        <v>159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9"/>
    </row>
    <row r="4" spans="2:20" s="9" customFormat="1" ht="17.399999999999999" customHeight="1" thickTop="1" x14ac:dyDescent="0.3">
      <c r="H4" s="205"/>
      <c r="I4" s="205"/>
    </row>
    <row r="5" spans="2:20" s="9" customFormat="1" ht="21" thickBot="1" x14ac:dyDescent="0.4">
      <c r="B5" s="204" t="s">
        <v>20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2:20" s="9" customFormat="1" ht="21" thickTop="1" x14ac:dyDescent="0.3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2:20" s="9" customFormat="1" ht="21" thickBot="1" x14ac:dyDescent="0.4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2:20" s="9" customFormat="1" ht="21.6" thickTop="1" thickBot="1" x14ac:dyDescent="0.35">
      <c r="B8" s="101" t="s">
        <v>166</v>
      </c>
      <c r="C8" s="134">
        <v>20</v>
      </c>
      <c r="D8" s="134">
        <v>25</v>
      </c>
      <c r="E8" s="134">
        <v>30</v>
      </c>
      <c r="F8" s="134">
        <v>35</v>
      </c>
      <c r="G8" s="134">
        <v>40</v>
      </c>
      <c r="H8" s="134">
        <v>45</v>
      </c>
      <c r="I8" s="134">
        <v>50</v>
      </c>
      <c r="J8" s="134">
        <v>55</v>
      </c>
      <c r="K8" s="134">
        <v>60</v>
      </c>
      <c r="L8" s="134">
        <v>65</v>
      </c>
      <c r="M8" s="134">
        <v>70</v>
      </c>
      <c r="N8" s="134">
        <v>75</v>
      </c>
      <c r="O8" s="134">
        <v>80</v>
      </c>
    </row>
    <row r="9" spans="2:20" s="9" customFormat="1" ht="31.2" customHeight="1" thickTop="1" thickBot="1" x14ac:dyDescent="0.35">
      <c r="B9" s="101" t="s">
        <v>21</v>
      </c>
      <c r="C9" s="115">
        <v>0.5</v>
      </c>
      <c r="D9" s="116">
        <v>0.75</v>
      </c>
      <c r="E9" s="117">
        <v>1</v>
      </c>
      <c r="F9" s="116">
        <v>1.5</v>
      </c>
      <c r="G9" s="117">
        <v>2</v>
      </c>
      <c r="H9" s="118">
        <v>3</v>
      </c>
      <c r="I9" s="117">
        <v>4</v>
      </c>
      <c r="J9" s="117">
        <v>6</v>
      </c>
      <c r="K9" s="117">
        <v>8</v>
      </c>
      <c r="L9" s="118">
        <v>10</v>
      </c>
      <c r="M9" s="118">
        <v>12</v>
      </c>
      <c r="N9" s="118">
        <v>16</v>
      </c>
      <c r="O9" s="117">
        <v>20</v>
      </c>
      <c r="P9" s="119" t="s">
        <v>22</v>
      </c>
      <c r="T9" s="13"/>
    </row>
    <row r="10" spans="2:20" s="9" customFormat="1" ht="18.600000000000001" thickTop="1" thickBot="1" x14ac:dyDescent="0.35">
      <c r="B10" s="87" t="s">
        <v>148</v>
      </c>
      <c r="C10" s="120">
        <v>37</v>
      </c>
      <c r="D10" s="120">
        <v>16</v>
      </c>
      <c r="E10" s="120">
        <v>3</v>
      </c>
      <c r="F10" s="120">
        <v>5</v>
      </c>
      <c r="G10" s="120">
        <v>17</v>
      </c>
      <c r="H10" s="120">
        <v>24</v>
      </c>
      <c r="I10" s="120">
        <v>15</v>
      </c>
      <c r="J10" s="120">
        <v>14</v>
      </c>
      <c r="K10" s="120" t="s">
        <v>95</v>
      </c>
      <c r="L10" s="120" t="s">
        <v>95</v>
      </c>
      <c r="M10" s="120" t="s">
        <v>95</v>
      </c>
      <c r="N10" s="120" t="s">
        <v>95</v>
      </c>
      <c r="O10" s="120" t="s">
        <v>95</v>
      </c>
      <c r="P10" s="121">
        <f>SUM(C10:O10)</f>
        <v>131</v>
      </c>
    </row>
    <row r="11" spans="2:20" s="9" customFormat="1" ht="18.600000000000001" thickTop="1" thickBot="1" x14ac:dyDescent="0.35">
      <c r="B11" s="87" t="s">
        <v>149</v>
      </c>
      <c r="C11" s="120">
        <v>35</v>
      </c>
      <c r="D11" s="120">
        <v>18</v>
      </c>
      <c r="E11" s="120">
        <v>1</v>
      </c>
      <c r="F11" s="120" t="s">
        <v>95</v>
      </c>
      <c r="G11" s="120">
        <v>25</v>
      </c>
      <c r="H11" s="120">
        <v>12</v>
      </c>
      <c r="I11" s="120">
        <v>15</v>
      </c>
      <c r="J11" s="120">
        <v>9</v>
      </c>
      <c r="K11" s="120" t="s">
        <v>95</v>
      </c>
      <c r="L11" s="120" t="s">
        <v>95</v>
      </c>
      <c r="M11" s="120" t="s">
        <v>95</v>
      </c>
      <c r="N11" s="120" t="s">
        <v>95</v>
      </c>
      <c r="O11" s="120" t="s">
        <v>95</v>
      </c>
      <c r="P11" s="121">
        <f t="shared" ref="P11:P12" si="0">SUM(C11:O11)</f>
        <v>115</v>
      </c>
    </row>
    <row r="12" spans="2:20" s="9" customFormat="1" ht="18.600000000000001" thickTop="1" thickBot="1" x14ac:dyDescent="0.35">
      <c r="B12" s="87" t="s">
        <v>150</v>
      </c>
      <c r="C12" s="120">
        <v>46</v>
      </c>
      <c r="D12" s="120">
        <v>15</v>
      </c>
      <c r="E12" s="120">
        <v>1</v>
      </c>
      <c r="F12" s="120">
        <v>1</v>
      </c>
      <c r="G12" s="120">
        <v>13</v>
      </c>
      <c r="H12" s="120">
        <v>14</v>
      </c>
      <c r="I12" s="120">
        <v>11</v>
      </c>
      <c r="J12" s="120">
        <v>3</v>
      </c>
      <c r="K12" s="120">
        <v>6</v>
      </c>
      <c r="L12" s="120" t="s">
        <v>95</v>
      </c>
      <c r="M12" s="120" t="s">
        <v>95</v>
      </c>
      <c r="N12" s="120" t="s">
        <v>95</v>
      </c>
      <c r="O12" s="120" t="s">
        <v>95</v>
      </c>
      <c r="P12" s="121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5" t="s">
        <v>21</v>
      </c>
      <c r="C16" s="135" t="s">
        <v>167</v>
      </c>
      <c r="D16" s="135" t="s">
        <v>148</v>
      </c>
      <c r="E16" s="135" t="s">
        <v>149</v>
      </c>
      <c r="F16" s="135" t="s">
        <v>150</v>
      </c>
    </row>
    <row r="17" spans="2:6" s="9" customFormat="1" ht="15.6" x14ac:dyDescent="0.3">
      <c r="B17" s="136">
        <v>0.5</v>
      </c>
      <c r="C17" s="137">
        <v>20</v>
      </c>
      <c r="D17" s="135">
        <v>37</v>
      </c>
      <c r="E17" s="135">
        <v>35</v>
      </c>
      <c r="F17" s="135">
        <v>46</v>
      </c>
    </row>
    <row r="18" spans="2:6" s="9" customFormat="1" ht="15.6" x14ac:dyDescent="0.3">
      <c r="B18" s="136">
        <v>0.75</v>
      </c>
      <c r="C18" s="137">
        <v>25</v>
      </c>
      <c r="D18" s="135">
        <v>16</v>
      </c>
      <c r="E18" s="135">
        <v>18</v>
      </c>
      <c r="F18" s="135">
        <v>15</v>
      </c>
    </row>
    <row r="19" spans="2:6" s="9" customFormat="1" ht="15.6" x14ac:dyDescent="0.3">
      <c r="B19" s="135">
        <v>1</v>
      </c>
      <c r="C19" s="137">
        <v>30</v>
      </c>
      <c r="D19" s="135">
        <v>3</v>
      </c>
      <c r="E19" s="135">
        <v>1</v>
      </c>
      <c r="F19" s="135">
        <v>1</v>
      </c>
    </row>
    <row r="20" spans="2:6" s="9" customFormat="1" ht="15.6" x14ac:dyDescent="0.3">
      <c r="B20" s="136">
        <v>1.5</v>
      </c>
      <c r="C20" s="137">
        <v>35</v>
      </c>
      <c r="D20" s="135">
        <v>5</v>
      </c>
      <c r="E20" s="135" t="s">
        <v>95</v>
      </c>
      <c r="F20" s="135">
        <v>1</v>
      </c>
    </row>
    <row r="21" spans="2:6" s="9" customFormat="1" ht="15.6" x14ac:dyDescent="0.3">
      <c r="B21" s="135">
        <v>2</v>
      </c>
      <c r="C21" s="137">
        <v>40</v>
      </c>
      <c r="D21" s="135">
        <v>17</v>
      </c>
      <c r="E21" s="135">
        <v>25</v>
      </c>
      <c r="F21" s="135">
        <v>13</v>
      </c>
    </row>
    <row r="22" spans="2:6" s="9" customFormat="1" ht="15.6" x14ac:dyDescent="0.3">
      <c r="B22" s="135">
        <v>3</v>
      </c>
      <c r="C22" s="137">
        <v>45</v>
      </c>
      <c r="D22" s="135">
        <v>24</v>
      </c>
      <c r="E22" s="135">
        <v>12</v>
      </c>
      <c r="F22" s="135">
        <v>14</v>
      </c>
    </row>
    <row r="23" spans="2:6" s="9" customFormat="1" ht="15.6" x14ac:dyDescent="0.3">
      <c r="B23" s="135">
        <v>4</v>
      </c>
      <c r="C23" s="137">
        <v>50</v>
      </c>
      <c r="D23" s="135">
        <v>15</v>
      </c>
      <c r="E23" s="135">
        <v>15</v>
      </c>
      <c r="F23" s="135">
        <v>11</v>
      </c>
    </row>
    <row r="24" spans="2:6" s="9" customFormat="1" ht="15.6" x14ac:dyDescent="0.3">
      <c r="B24" s="135">
        <v>6</v>
      </c>
      <c r="C24" s="137">
        <v>55</v>
      </c>
      <c r="D24" s="135">
        <v>14</v>
      </c>
      <c r="E24" s="135">
        <v>9</v>
      </c>
      <c r="F24" s="135">
        <v>3</v>
      </c>
    </row>
    <row r="25" spans="2:6" s="9" customFormat="1" ht="15.6" x14ac:dyDescent="0.3">
      <c r="B25" s="135">
        <v>8</v>
      </c>
      <c r="C25" s="137">
        <v>60</v>
      </c>
      <c r="D25" s="135"/>
      <c r="E25" s="135"/>
      <c r="F25" s="135">
        <v>6</v>
      </c>
    </row>
    <row r="26" spans="2:6" s="9" customFormat="1" ht="15.6" x14ac:dyDescent="0.3">
      <c r="B26" s="135">
        <v>10</v>
      </c>
      <c r="C26" s="137">
        <v>65</v>
      </c>
      <c r="D26" s="135"/>
      <c r="E26" s="135"/>
      <c r="F26" s="135"/>
    </row>
    <row r="27" spans="2:6" s="9" customFormat="1" ht="15.6" x14ac:dyDescent="0.3">
      <c r="B27" s="135">
        <v>12</v>
      </c>
      <c r="C27" s="137">
        <v>70</v>
      </c>
      <c r="D27" s="135"/>
      <c r="E27" s="135"/>
      <c r="F27" s="135"/>
    </row>
    <row r="28" spans="2:6" s="9" customFormat="1" ht="15.6" x14ac:dyDescent="0.3">
      <c r="B28" s="135">
        <v>16</v>
      </c>
      <c r="C28" s="137">
        <v>75</v>
      </c>
      <c r="D28" s="135"/>
      <c r="E28" s="135"/>
      <c r="F28" s="135"/>
    </row>
    <row r="29" spans="2:6" s="9" customFormat="1" ht="15.6" x14ac:dyDescent="0.3">
      <c r="B29" s="135">
        <v>20</v>
      </c>
      <c r="C29" s="137">
        <v>80</v>
      </c>
      <c r="D29" s="135"/>
      <c r="E29" s="135"/>
      <c r="F29" s="135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168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06" t="s">
        <v>23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10" t="s">
        <v>12</v>
      </c>
      <c r="C61" s="110" t="s">
        <v>24</v>
      </c>
      <c r="D61" s="110">
        <v>0.5</v>
      </c>
      <c r="E61" s="110">
        <v>0.75</v>
      </c>
      <c r="F61" s="111">
        <v>1</v>
      </c>
      <c r="G61" s="112">
        <v>1.5</v>
      </c>
      <c r="H61" s="111">
        <v>2</v>
      </c>
      <c r="I61" s="111">
        <v>3</v>
      </c>
      <c r="J61" s="111">
        <v>4</v>
      </c>
      <c r="K61" s="111">
        <v>6</v>
      </c>
      <c r="L61" s="111">
        <v>8</v>
      </c>
      <c r="M61" s="111">
        <v>10</v>
      </c>
      <c r="N61" s="111">
        <v>12</v>
      </c>
      <c r="O61" s="111">
        <v>16</v>
      </c>
      <c r="P61" s="111">
        <v>20</v>
      </c>
      <c r="Q61" s="111">
        <v>24</v>
      </c>
      <c r="R61" s="110" t="s">
        <v>25</v>
      </c>
    </row>
    <row r="62" spans="2:18" s="9" customFormat="1" ht="22.2" customHeight="1" thickTop="1" thickBot="1" x14ac:dyDescent="0.35">
      <c r="B62" s="200" t="s">
        <v>148</v>
      </c>
      <c r="C62" s="92" t="s">
        <v>128</v>
      </c>
      <c r="D62" s="113" t="s">
        <v>95</v>
      </c>
      <c r="E62" s="113" t="s">
        <v>95</v>
      </c>
      <c r="F62" s="113" t="s">
        <v>95</v>
      </c>
      <c r="G62" s="113" t="s">
        <v>95</v>
      </c>
      <c r="H62" s="113">
        <v>1</v>
      </c>
      <c r="I62" s="113">
        <v>1</v>
      </c>
      <c r="J62" s="113">
        <v>3</v>
      </c>
      <c r="K62" s="113">
        <v>1</v>
      </c>
      <c r="L62" s="113" t="s">
        <v>95</v>
      </c>
      <c r="M62" s="113" t="s">
        <v>95</v>
      </c>
      <c r="N62" s="113" t="s">
        <v>95</v>
      </c>
      <c r="O62" s="113" t="s">
        <v>95</v>
      </c>
      <c r="P62" s="113" t="s">
        <v>95</v>
      </c>
      <c r="Q62" s="113" t="s">
        <v>95</v>
      </c>
      <c r="R62" s="114">
        <f>SUM(D62:Q62)</f>
        <v>6</v>
      </c>
    </row>
    <row r="63" spans="2:18" s="9" customFormat="1" ht="22.2" customHeight="1" thickTop="1" thickBot="1" x14ac:dyDescent="0.35">
      <c r="B63" s="201"/>
      <c r="C63" s="92" t="s">
        <v>130</v>
      </c>
      <c r="D63" s="113" t="s">
        <v>95</v>
      </c>
      <c r="E63" s="113" t="s">
        <v>95</v>
      </c>
      <c r="F63" s="113" t="s">
        <v>95</v>
      </c>
      <c r="G63" s="113" t="s">
        <v>95</v>
      </c>
      <c r="H63" s="113" t="s">
        <v>95</v>
      </c>
      <c r="I63" s="113">
        <v>4</v>
      </c>
      <c r="J63" s="113">
        <v>3</v>
      </c>
      <c r="K63" s="113" t="s">
        <v>95</v>
      </c>
      <c r="L63" s="113" t="s">
        <v>95</v>
      </c>
      <c r="M63" s="113" t="s">
        <v>95</v>
      </c>
      <c r="N63" s="113" t="s">
        <v>95</v>
      </c>
      <c r="O63" s="113" t="s">
        <v>95</v>
      </c>
      <c r="P63" s="113" t="s">
        <v>95</v>
      </c>
      <c r="Q63" s="113" t="s">
        <v>95</v>
      </c>
      <c r="R63" s="114">
        <f t="shared" ref="R63:R92" si="1">SUM(D63:Q63)</f>
        <v>7</v>
      </c>
    </row>
    <row r="64" spans="2:18" s="9" customFormat="1" ht="22.2" customHeight="1" thickTop="1" thickBot="1" x14ac:dyDescent="0.35">
      <c r="B64" s="201"/>
      <c r="C64" s="92" t="s">
        <v>26</v>
      </c>
      <c r="D64" s="113" t="s">
        <v>95</v>
      </c>
      <c r="E64" s="113">
        <v>14</v>
      </c>
      <c r="F64" s="113">
        <v>12</v>
      </c>
      <c r="G64" s="113">
        <v>4</v>
      </c>
      <c r="H64" s="113">
        <v>2</v>
      </c>
      <c r="I64" s="113" t="s">
        <v>95</v>
      </c>
      <c r="J64" s="113" t="s">
        <v>95</v>
      </c>
      <c r="K64" s="113" t="s">
        <v>95</v>
      </c>
      <c r="L64" s="113" t="s">
        <v>95</v>
      </c>
      <c r="M64" s="113" t="s">
        <v>95</v>
      </c>
      <c r="N64" s="113" t="s">
        <v>95</v>
      </c>
      <c r="O64" s="113" t="s">
        <v>95</v>
      </c>
      <c r="P64" s="113" t="s">
        <v>95</v>
      </c>
      <c r="Q64" s="113" t="s">
        <v>95</v>
      </c>
      <c r="R64" s="114">
        <f t="shared" si="1"/>
        <v>32</v>
      </c>
    </row>
    <row r="65" spans="2:18" s="9" customFormat="1" ht="22.2" customHeight="1" thickTop="1" thickBot="1" x14ac:dyDescent="0.35">
      <c r="B65" s="201"/>
      <c r="C65" s="92" t="s">
        <v>100</v>
      </c>
      <c r="D65" s="113" t="s">
        <v>95</v>
      </c>
      <c r="E65" s="113" t="s">
        <v>95</v>
      </c>
      <c r="F65" s="113" t="s">
        <v>95</v>
      </c>
      <c r="G65" s="113" t="s">
        <v>95</v>
      </c>
      <c r="H65" s="113">
        <v>9</v>
      </c>
      <c r="I65" s="113">
        <v>14</v>
      </c>
      <c r="J65" s="113">
        <v>11</v>
      </c>
      <c r="K65" s="113">
        <v>12</v>
      </c>
      <c r="L65" s="113" t="s">
        <v>95</v>
      </c>
      <c r="M65" s="113" t="s">
        <v>95</v>
      </c>
      <c r="N65" s="113" t="s">
        <v>95</v>
      </c>
      <c r="O65" s="113" t="s">
        <v>95</v>
      </c>
      <c r="P65" s="113" t="s">
        <v>95</v>
      </c>
      <c r="Q65" s="113" t="s">
        <v>95</v>
      </c>
      <c r="R65" s="114">
        <f t="shared" si="1"/>
        <v>46</v>
      </c>
    </row>
    <row r="66" spans="2:18" s="9" customFormat="1" ht="22.2" customHeight="1" thickTop="1" thickBot="1" x14ac:dyDescent="0.35">
      <c r="B66" s="201"/>
      <c r="C66" s="92" t="s">
        <v>122</v>
      </c>
      <c r="D66" s="113" t="s">
        <v>95</v>
      </c>
      <c r="E66" s="113" t="s">
        <v>95</v>
      </c>
      <c r="F66" s="113" t="s">
        <v>95</v>
      </c>
      <c r="G66" s="113" t="s">
        <v>95</v>
      </c>
      <c r="H66" s="113" t="s">
        <v>95</v>
      </c>
      <c r="I66" s="113" t="s">
        <v>95</v>
      </c>
      <c r="J66" s="113" t="s">
        <v>95</v>
      </c>
      <c r="K66" s="113">
        <v>7</v>
      </c>
      <c r="L66" s="113" t="s">
        <v>95</v>
      </c>
      <c r="M66" s="113" t="s">
        <v>95</v>
      </c>
      <c r="N66" s="113" t="s">
        <v>95</v>
      </c>
      <c r="O66" s="113" t="s">
        <v>95</v>
      </c>
      <c r="P66" s="113" t="s">
        <v>95</v>
      </c>
      <c r="Q66" s="113" t="s">
        <v>95</v>
      </c>
      <c r="R66" s="114">
        <f t="shared" si="1"/>
        <v>7</v>
      </c>
    </row>
    <row r="67" spans="2:18" s="9" customFormat="1" ht="22.2" customHeight="1" thickTop="1" thickBot="1" x14ac:dyDescent="0.35">
      <c r="B67" s="201"/>
      <c r="C67" s="92" t="s">
        <v>129</v>
      </c>
      <c r="D67" s="113" t="s">
        <v>95</v>
      </c>
      <c r="E67" s="113" t="s">
        <v>95</v>
      </c>
      <c r="F67" s="113" t="s">
        <v>95</v>
      </c>
      <c r="G67" s="113" t="s">
        <v>95</v>
      </c>
      <c r="H67" s="113">
        <v>13</v>
      </c>
      <c r="I67" s="113">
        <v>20</v>
      </c>
      <c r="J67" s="113">
        <v>10</v>
      </c>
      <c r="K67" s="113" t="s">
        <v>95</v>
      </c>
      <c r="L67" s="113" t="s">
        <v>95</v>
      </c>
      <c r="M67" s="113" t="s">
        <v>95</v>
      </c>
      <c r="N67" s="113" t="s">
        <v>95</v>
      </c>
      <c r="O67" s="113" t="s">
        <v>95</v>
      </c>
      <c r="P67" s="113" t="s">
        <v>95</v>
      </c>
      <c r="Q67" s="113" t="s">
        <v>95</v>
      </c>
      <c r="R67" s="114">
        <f t="shared" si="1"/>
        <v>43</v>
      </c>
    </row>
    <row r="68" spans="2:18" s="9" customFormat="1" ht="22.2" customHeight="1" thickTop="1" thickBot="1" x14ac:dyDescent="0.35">
      <c r="B68" s="201"/>
      <c r="C68" s="92" t="s">
        <v>96</v>
      </c>
      <c r="D68" s="113">
        <v>17</v>
      </c>
      <c r="E68" s="113">
        <v>8</v>
      </c>
      <c r="F68" s="113">
        <v>2</v>
      </c>
      <c r="G68" s="113">
        <v>2</v>
      </c>
      <c r="H68" s="113">
        <v>2</v>
      </c>
      <c r="I68" s="113">
        <v>4</v>
      </c>
      <c r="J68" s="113">
        <v>3</v>
      </c>
      <c r="K68" s="113" t="s">
        <v>95</v>
      </c>
      <c r="L68" s="113" t="s">
        <v>95</v>
      </c>
      <c r="M68" s="113" t="s">
        <v>95</v>
      </c>
      <c r="N68" s="113" t="s">
        <v>95</v>
      </c>
      <c r="O68" s="113" t="s">
        <v>95</v>
      </c>
      <c r="P68" s="113" t="s">
        <v>95</v>
      </c>
      <c r="Q68" s="113" t="s">
        <v>95</v>
      </c>
      <c r="R68" s="114">
        <f t="shared" si="1"/>
        <v>38</v>
      </c>
    </row>
    <row r="69" spans="2:18" s="9" customFormat="1" ht="22.2" customHeight="1" thickTop="1" thickBot="1" x14ac:dyDescent="0.35">
      <c r="B69" s="201"/>
      <c r="C69" s="92" t="s">
        <v>97</v>
      </c>
      <c r="D69" s="113">
        <v>12</v>
      </c>
      <c r="E69" s="113">
        <v>11</v>
      </c>
      <c r="F69" s="113" t="s">
        <v>95</v>
      </c>
      <c r="G69" s="113">
        <v>3</v>
      </c>
      <c r="H69" s="113">
        <v>2</v>
      </c>
      <c r="I69" s="113">
        <v>2</v>
      </c>
      <c r="J69" s="113" t="s">
        <v>95</v>
      </c>
      <c r="K69" s="113" t="s">
        <v>95</v>
      </c>
      <c r="L69" s="113" t="s">
        <v>95</v>
      </c>
      <c r="M69" s="113" t="s">
        <v>95</v>
      </c>
      <c r="N69" s="113" t="s">
        <v>95</v>
      </c>
      <c r="O69" s="113" t="s">
        <v>95</v>
      </c>
      <c r="P69" s="113" t="s">
        <v>95</v>
      </c>
      <c r="Q69" s="113" t="s">
        <v>95</v>
      </c>
      <c r="R69" s="114">
        <f t="shared" si="1"/>
        <v>30</v>
      </c>
    </row>
    <row r="70" spans="2:18" s="9" customFormat="1" ht="16.8" thickTop="1" thickBot="1" x14ac:dyDescent="0.35">
      <c r="B70" s="201"/>
      <c r="C70" s="92" t="s">
        <v>101</v>
      </c>
      <c r="D70" s="113">
        <v>15</v>
      </c>
      <c r="E70" s="113">
        <v>17</v>
      </c>
      <c r="F70" s="113">
        <v>4</v>
      </c>
      <c r="G70" s="113" t="s">
        <v>95</v>
      </c>
      <c r="H70" s="113" t="s">
        <v>95</v>
      </c>
      <c r="I70" s="113" t="s">
        <v>95</v>
      </c>
      <c r="J70" s="113" t="s">
        <v>95</v>
      </c>
      <c r="K70" s="113" t="s">
        <v>95</v>
      </c>
      <c r="L70" s="113" t="s">
        <v>95</v>
      </c>
      <c r="M70" s="113" t="s">
        <v>95</v>
      </c>
      <c r="N70" s="113" t="s">
        <v>95</v>
      </c>
      <c r="O70" s="113" t="s">
        <v>95</v>
      </c>
      <c r="P70" s="113" t="s">
        <v>95</v>
      </c>
      <c r="Q70" s="113" t="s">
        <v>95</v>
      </c>
      <c r="R70" s="114">
        <f t="shared" si="1"/>
        <v>36</v>
      </c>
    </row>
    <row r="71" spans="2:18" s="9" customFormat="1" ht="27.6" customHeight="1" thickTop="1" thickBot="1" x14ac:dyDescent="0.35">
      <c r="B71" s="202" t="s">
        <v>149</v>
      </c>
      <c r="C71" s="92" t="s">
        <v>128</v>
      </c>
      <c r="D71" s="113" t="s">
        <v>95</v>
      </c>
      <c r="E71" s="113" t="s">
        <v>95</v>
      </c>
      <c r="F71" s="113" t="s">
        <v>95</v>
      </c>
      <c r="G71" s="113" t="s">
        <v>95</v>
      </c>
      <c r="H71" s="113" t="s">
        <v>95</v>
      </c>
      <c r="I71" s="113">
        <v>2</v>
      </c>
      <c r="J71" s="113" t="s">
        <v>95</v>
      </c>
      <c r="K71" s="113">
        <v>1</v>
      </c>
      <c r="L71" s="113" t="s">
        <v>95</v>
      </c>
      <c r="M71" s="113" t="s">
        <v>95</v>
      </c>
      <c r="N71" s="113" t="s">
        <v>95</v>
      </c>
      <c r="O71" s="113">
        <v>1</v>
      </c>
      <c r="P71" s="113" t="s">
        <v>95</v>
      </c>
      <c r="Q71" s="113" t="s">
        <v>95</v>
      </c>
      <c r="R71" s="114">
        <f t="shared" si="1"/>
        <v>4</v>
      </c>
    </row>
    <row r="72" spans="2:18" s="9" customFormat="1" ht="16.8" customHeight="1" thickTop="1" thickBot="1" x14ac:dyDescent="0.35">
      <c r="B72" s="203"/>
      <c r="C72" s="92" t="s">
        <v>130</v>
      </c>
      <c r="D72" s="113" t="s">
        <v>95</v>
      </c>
      <c r="E72" s="113" t="s">
        <v>95</v>
      </c>
      <c r="F72" s="113" t="s">
        <v>95</v>
      </c>
      <c r="G72" s="113" t="s">
        <v>95</v>
      </c>
      <c r="H72" s="113" t="s">
        <v>95</v>
      </c>
      <c r="I72" s="113">
        <v>2</v>
      </c>
      <c r="J72" s="113">
        <v>2</v>
      </c>
      <c r="K72" s="113" t="s">
        <v>95</v>
      </c>
      <c r="L72" s="113">
        <v>1</v>
      </c>
      <c r="M72" s="113" t="s">
        <v>95</v>
      </c>
      <c r="N72" s="113" t="s">
        <v>95</v>
      </c>
      <c r="O72" s="113" t="s">
        <v>95</v>
      </c>
      <c r="P72" s="113" t="s">
        <v>95</v>
      </c>
      <c r="Q72" s="113" t="s">
        <v>95</v>
      </c>
      <c r="R72" s="114">
        <f t="shared" si="1"/>
        <v>5</v>
      </c>
    </row>
    <row r="73" spans="2:18" s="9" customFormat="1" ht="16.8" customHeight="1" thickTop="1" thickBot="1" x14ac:dyDescent="0.35">
      <c r="B73" s="203"/>
      <c r="C73" s="92" t="s">
        <v>26</v>
      </c>
      <c r="D73" s="113">
        <v>12</v>
      </c>
      <c r="E73" s="113">
        <v>5</v>
      </c>
      <c r="F73" s="113" t="s">
        <v>95</v>
      </c>
      <c r="G73" s="113" t="s">
        <v>95</v>
      </c>
      <c r="H73" s="113" t="s">
        <v>95</v>
      </c>
      <c r="I73" s="113">
        <v>3</v>
      </c>
      <c r="J73" s="113" t="s">
        <v>95</v>
      </c>
      <c r="K73" s="113" t="s">
        <v>95</v>
      </c>
      <c r="L73" s="113" t="s">
        <v>95</v>
      </c>
      <c r="M73" s="113" t="s">
        <v>95</v>
      </c>
      <c r="N73" s="113" t="s">
        <v>95</v>
      </c>
      <c r="O73" s="113" t="s">
        <v>95</v>
      </c>
      <c r="P73" s="113" t="s">
        <v>95</v>
      </c>
      <c r="Q73" s="113" t="s">
        <v>95</v>
      </c>
      <c r="R73" s="114">
        <f t="shared" si="1"/>
        <v>20</v>
      </c>
    </row>
    <row r="74" spans="2:18" s="9" customFormat="1" ht="16.8" customHeight="1" thickTop="1" thickBot="1" x14ac:dyDescent="0.35">
      <c r="B74" s="203"/>
      <c r="C74" s="92" t="s">
        <v>152</v>
      </c>
      <c r="D74" s="113" t="s">
        <v>95</v>
      </c>
      <c r="E74" s="113" t="s">
        <v>95</v>
      </c>
      <c r="F74" s="113" t="s">
        <v>95</v>
      </c>
      <c r="G74" s="113" t="s">
        <v>95</v>
      </c>
      <c r="H74" s="113" t="s">
        <v>95</v>
      </c>
      <c r="I74" s="113" t="s">
        <v>95</v>
      </c>
      <c r="J74" s="113" t="s">
        <v>95</v>
      </c>
      <c r="K74" s="113" t="s">
        <v>95</v>
      </c>
      <c r="L74" s="113" t="s">
        <v>95</v>
      </c>
      <c r="M74" s="113" t="s">
        <v>95</v>
      </c>
      <c r="N74" s="113" t="s">
        <v>95</v>
      </c>
      <c r="O74" s="113" t="s">
        <v>95</v>
      </c>
      <c r="P74" s="113" t="s">
        <v>95</v>
      </c>
      <c r="Q74" s="113">
        <v>3</v>
      </c>
      <c r="R74" s="114">
        <f t="shared" si="1"/>
        <v>3</v>
      </c>
    </row>
    <row r="75" spans="2:18" s="9" customFormat="1" ht="16.8" customHeight="1" thickTop="1" thickBot="1" x14ac:dyDescent="0.35">
      <c r="B75" s="203"/>
      <c r="C75" s="92" t="s">
        <v>100</v>
      </c>
      <c r="D75" s="113" t="s">
        <v>95</v>
      </c>
      <c r="E75" s="113" t="s">
        <v>95</v>
      </c>
      <c r="F75" s="113" t="s">
        <v>95</v>
      </c>
      <c r="G75" s="113" t="s">
        <v>95</v>
      </c>
      <c r="H75" s="113">
        <v>8</v>
      </c>
      <c r="I75" s="113">
        <v>12</v>
      </c>
      <c r="J75" s="113">
        <v>15</v>
      </c>
      <c r="K75" s="113" t="s">
        <v>95</v>
      </c>
      <c r="L75" s="113" t="s">
        <v>95</v>
      </c>
      <c r="M75" s="113">
        <v>10</v>
      </c>
      <c r="N75" s="113" t="s">
        <v>95</v>
      </c>
      <c r="O75" s="113">
        <v>2</v>
      </c>
      <c r="P75" s="113">
        <v>1</v>
      </c>
      <c r="Q75" s="113" t="s">
        <v>95</v>
      </c>
      <c r="R75" s="114">
        <f t="shared" si="1"/>
        <v>48</v>
      </c>
    </row>
    <row r="76" spans="2:18" s="9" customFormat="1" ht="16.8" customHeight="1" thickTop="1" thickBot="1" x14ac:dyDescent="0.35">
      <c r="B76" s="203"/>
      <c r="C76" s="92" t="s">
        <v>122</v>
      </c>
      <c r="D76" s="113" t="s">
        <v>95</v>
      </c>
      <c r="E76" s="113" t="s">
        <v>95</v>
      </c>
      <c r="F76" s="113" t="s">
        <v>95</v>
      </c>
      <c r="G76" s="113" t="s">
        <v>95</v>
      </c>
      <c r="H76" s="113" t="s">
        <v>95</v>
      </c>
      <c r="I76" s="113" t="s">
        <v>95</v>
      </c>
      <c r="J76" s="113" t="s">
        <v>95</v>
      </c>
      <c r="K76" s="113">
        <v>3</v>
      </c>
      <c r="L76" s="113" t="s">
        <v>95</v>
      </c>
      <c r="M76" s="113" t="s">
        <v>95</v>
      </c>
      <c r="N76" s="113" t="s">
        <v>95</v>
      </c>
      <c r="O76" s="113" t="s">
        <v>95</v>
      </c>
      <c r="P76" s="113">
        <v>1</v>
      </c>
      <c r="Q76" s="113" t="s">
        <v>95</v>
      </c>
      <c r="R76" s="114">
        <f t="shared" si="1"/>
        <v>4</v>
      </c>
    </row>
    <row r="77" spans="2:18" s="9" customFormat="1" ht="16.8" customHeight="1" thickTop="1" thickBot="1" x14ac:dyDescent="0.35">
      <c r="B77" s="203"/>
      <c r="C77" s="92" t="s">
        <v>129</v>
      </c>
      <c r="D77" s="113" t="s">
        <v>95</v>
      </c>
      <c r="E77" s="113" t="s">
        <v>95</v>
      </c>
      <c r="F77" s="113" t="s">
        <v>95</v>
      </c>
      <c r="G77" s="113" t="s">
        <v>95</v>
      </c>
      <c r="H77" s="113">
        <v>8</v>
      </c>
      <c r="I77" s="113">
        <v>7</v>
      </c>
      <c r="J77" s="113">
        <v>5</v>
      </c>
      <c r="K77" s="113" t="s">
        <v>95</v>
      </c>
      <c r="L77" s="113" t="s">
        <v>95</v>
      </c>
      <c r="M77" s="113" t="s">
        <v>95</v>
      </c>
      <c r="N77" s="113" t="s">
        <v>95</v>
      </c>
      <c r="O77" s="113" t="s">
        <v>95</v>
      </c>
      <c r="P77" s="113" t="s">
        <v>95</v>
      </c>
      <c r="Q77" s="113" t="s">
        <v>95</v>
      </c>
      <c r="R77" s="114">
        <f t="shared" si="1"/>
        <v>20</v>
      </c>
    </row>
    <row r="78" spans="2:18" s="9" customFormat="1" ht="16.8" customHeight="1" thickTop="1" thickBot="1" x14ac:dyDescent="0.35">
      <c r="B78" s="203"/>
      <c r="C78" s="92" t="s">
        <v>96</v>
      </c>
      <c r="D78" s="113">
        <v>12</v>
      </c>
      <c r="E78" s="113">
        <v>5</v>
      </c>
      <c r="F78" s="113" t="s">
        <v>95</v>
      </c>
      <c r="G78" s="113" t="s">
        <v>95</v>
      </c>
      <c r="H78" s="113">
        <v>2</v>
      </c>
      <c r="I78" s="113">
        <v>2</v>
      </c>
      <c r="J78" s="113" t="s">
        <v>95</v>
      </c>
      <c r="K78" s="113">
        <v>1</v>
      </c>
      <c r="L78" s="113" t="s">
        <v>95</v>
      </c>
      <c r="M78" s="113" t="s">
        <v>95</v>
      </c>
      <c r="N78" s="113" t="s">
        <v>95</v>
      </c>
      <c r="O78" s="113" t="s">
        <v>95</v>
      </c>
      <c r="P78" s="113" t="s">
        <v>95</v>
      </c>
      <c r="Q78" s="113" t="s">
        <v>95</v>
      </c>
      <c r="R78" s="114">
        <f t="shared" si="1"/>
        <v>22</v>
      </c>
    </row>
    <row r="79" spans="2:18" s="9" customFormat="1" ht="16.8" customHeight="1" thickTop="1" thickBot="1" x14ac:dyDescent="0.35">
      <c r="B79" s="203"/>
      <c r="C79" s="92" t="s">
        <v>97</v>
      </c>
      <c r="D79" s="113">
        <v>11</v>
      </c>
      <c r="E79" s="113">
        <v>7</v>
      </c>
      <c r="F79" s="113" t="s">
        <v>95</v>
      </c>
      <c r="G79" s="113" t="s">
        <v>95</v>
      </c>
      <c r="H79" s="113">
        <v>3</v>
      </c>
      <c r="I79" s="113">
        <v>2</v>
      </c>
      <c r="J79" s="113" t="s">
        <v>95</v>
      </c>
      <c r="K79" s="113" t="s">
        <v>95</v>
      </c>
      <c r="L79" s="113" t="s">
        <v>95</v>
      </c>
      <c r="M79" s="113" t="s">
        <v>95</v>
      </c>
      <c r="N79" s="113" t="s">
        <v>95</v>
      </c>
      <c r="O79" s="113" t="s">
        <v>95</v>
      </c>
      <c r="P79" s="113" t="s">
        <v>95</v>
      </c>
      <c r="Q79" s="113" t="s">
        <v>95</v>
      </c>
      <c r="R79" s="114">
        <f t="shared" si="1"/>
        <v>23</v>
      </c>
    </row>
    <row r="80" spans="2:18" s="9" customFormat="1" ht="16.8" customHeight="1" thickTop="1" thickBot="1" x14ac:dyDescent="0.35">
      <c r="B80" s="203"/>
      <c r="C80" s="92" t="s">
        <v>101</v>
      </c>
      <c r="D80" s="113">
        <v>19</v>
      </c>
      <c r="E80" s="113">
        <v>16</v>
      </c>
      <c r="F80" s="113" t="s">
        <v>95</v>
      </c>
      <c r="G80" s="113" t="s">
        <v>95</v>
      </c>
      <c r="H80" s="113" t="s">
        <v>95</v>
      </c>
      <c r="I80" s="113" t="s">
        <v>95</v>
      </c>
      <c r="J80" s="113" t="s">
        <v>95</v>
      </c>
      <c r="K80" s="113" t="s">
        <v>95</v>
      </c>
      <c r="L80" s="113" t="s">
        <v>95</v>
      </c>
      <c r="M80" s="113" t="s">
        <v>95</v>
      </c>
      <c r="N80" s="113" t="s">
        <v>95</v>
      </c>
      <c r="O80" s="113" t="s">
        <v>95</v>
      </c>
      <c r="P80" s="113" t="s">
        <v>95</v>
      </c>
      <c r="Q80" s="113" t="s">
        <v>95</v>
      </c>
      <c r="R80" s="114">
        <f t="shared" si="1"/>
        <v>35</v>
      </c>
    </row>
    <row r="81" spans="2:18" s="9" customFormat="1" ht="16.8" thickTop="1" thickBot="1" x14ac:dyDescent="0.35">
      <c r="B81" s="202" t="s">
        <v>150</v>
      </c>
      <c r="C81" s="92" t="s">
        <v>128</v>
      </c>
      <c r="D81" s="113" t="s">
        <v>95</v>
      </c>
      <c r="E81" s="113" t="s">
        <v>95</v>
      </c>
      <c r="F81" s="113" t="s">
        <v>95</v>
      </c>
      <c r="G81" s="113" t="s">
        <v>95</v>
      </c>
      <c r="H81" s="113" t="s">
        <v>95</v>
      </c>
      <c r="I81" s="113">
        <v>3</v>
      </c>
      <c r="J81" s="113">
        <v>1</v>
      </c>
      <c r="K81" s="113" t="s">
        <v>95</v>
      </c>
      <c r="L81" s="113">
        <v>1</v>
      </c>
      <c r="M81" s="113" t="s">
        <v>95</v>
      </c>
      <c r="N81" s="113" t="s">
        <v>95</v>
      </c>
      <c r="O81" s="113" t="s">
        <v>95</v>
      </c>
      <c r="P81" s="113" t="s">
        <v>95</v>
      </c>
      <c r="Q81" s="113" t="s">
        <v>95</v>
      </c>
      <c r="R81" s="114">
        <f t="shared" si="1"/>
        <v>5</v>
      </c>
    </row>
    <row r="82" spans="2:18" s="9" customFormat="1" ht="16.8" customHeight="1" thickTop="1" thickBot="1" x14ac:dyDescent="0.35">
      <c r="B82" s="203"/>
      <c r="C82" s="92" t="s">
        <v>155</v>
      </c>
      <c r="D82" s="113" t="s">
        <v>95</v>
      </c>
      <c r="E82" s="113" t="s">
        <v>95</v>
      </c>
      <c r="F82" s="113" t="s">
        <v>95</v>
      </c>
      <c r="G82" s="113" t="s">
        <v>95</v>
      </c>
      <c r="H82" s="113">
        <v>1</v>
      </c>
      <c r="I82" s="113" t="s">
        <v>95</v>
      </c>
      <c r="J82" s="113" t="s">
        <v>95</v>
      </c>
      <c r="K82" s="113" t="s">
        <v>95</v>
      </c>
      <c r="L82" s="113" t="s">
        <v>95</v>
      </c>
      <c r="M82" s="113" t="s">
        <v>95</v>
      </c>
      <c r="N82" s="113" t="s">
        <v>95</v>
      </c>
      <c r="O82" s="113" t="s">
        <v>95</v>
      </c>
      <c r="P82" s="113" t="s">
        <v>95</v>
      </c>
      <c r="Q82" s="113" t="s">
        <v>95</v>
      </c>
      <c r="R82" s="114">
        <f t="shared" si="1"/>
        <v>1</v>
      </c>
    </row>
    <row r="83" spans="2:18" s="9" customFormat="1" ht="16.8" customHeight="1" thickTop="1" thickBot="1" x14ac:dyDescent="0.35">
      <c r="B83" s="203"/>
      <c r="C83" s="92" t="s">
        <v>130</v>
      </c>
      <c r="D83" s="113" t="s">
        <v>95</v>
      </c>
      <c r="E83" s="113" t="s">
        <v>95</v>
      </c>
      <c r="F83" s="113" t="s">
        <v>95</v>
      </c>
      <c r="G83" s="113" t="s">
        <v>95</v>
      </c>
      <c r="H83" s="113" t="s">
        <v>95</v>
      </c>
      <c r="I83" s="113">
        <v>2</v>
      </c>
      <c r="J83" s="113">
        <v>1</v>
      </c>
      <c r="K83" s="113">
        <v>1</v>
      </c>
      <c r="L83" s="113">
        <v>2</v>
      </c>
      <c r="M83" s="113" t="s">
        <v>95</v>
      </c>
      <c r="N83" s="113" t="s">
        <v>95</v>
      </c>
      <c r="O83" s="113" t="s">
        <v>95</v>
      </c>
      <c r="P83" s="113" t="s">
        <v>95</v>
      </c>
      <c r="Q83" s="113" t="s">
        <v>95</v>
      </c>
      <c r="R83" s="114">
        <f t="shared" si="1"/>
        <v>6</v>
      </c>
    </row>
    <row r="84" spans="2:18" s="9" customFormat="1" ht="16.8" customHeight="1" thickTop="1" thickBot="1" x14ac:dyDescent="0.35">
      <c r="B84" s="203"/>
      <c r="C84" s="92" t="s">
        <v>156</v>
      </c>
      <c r="D84" s="113">
        <v>10</v>
      </c>
      <c r="E84" s="113">
        <v>6</v>
      </c>
      <c r="F84" s="113" t="s">
        <v>95</v>
      </c>
      <c r="G84" s="113" t="s">
        <v>95</v>
      </c>
      <c r="H84" s="113">
        <v>2</v>
      </c>
      <c r="I84" s="113">
        <v>8</v>
      </c>
      <c r="J84" s="113">
        <v>3</v>
      </c>
      <c r="K84" s="113">
        <v>1</v>
      </c>
      <c r="L84" s="113" t="s">
        <v>95</v>
      </c>
      <c r="M84" s="113" t="s">
        <v>95</v>
      </c>
      <c r="N84" s="113" t="s">
        <v>95</v>
      </c>
      <c r="O84" s="113" t="s">
        <v>95</v>
      </c>
      <c r="P84" s="113" t="s">
        <v>95</v>
      </c>
      <c r="Q84" s="113" t="s">
        <v>95</v>
      </c>
      <c r="R84" s="114">
        <f t="shared" si="1"/>
        <v>30</v>
      </c>
    </row>
    <row r="85" spans="2:18" s="9" customFormat="1" ht="16.8" customHeight="1" thickTop="1" thickBot="1" x14ac:dyDescent="0.35">
      <c r="B85" s="203"/>
      <c r="C85" s="92" t="s">
        <v>100</v>
      </c>
      <c r="D85" s="113">
        <v>14</v>
      </c>
      <c r="E85" s="113">
        <v>6</v>
      </c>
      <c r="F85" s="113" t="s">
        <v>95</v>
      </c>
      <c r="G85" s="113" t="s">
        <v>95</v>
      </c>
      <c r="H85" s="113">
        <v>5</v>
      </c>
      <c r="I85" s="113">
        <v>12</v>
      </c>
      <c r="J85" s="113">
        <v>10</v>
      </c>
      <c r="K85" s="113">
        <v>2</v>
      </c>
      <c r="L85" s="113">
        <v>4</v>
      </c>
      <c r="M85" s="113" t="s">
        <v>95</v>
      </c>
      <c r="N85" s="113" t="s">
        <v>95</v>
      </c>
      <c r="O85" s="113" t="s">
        <v>95</v>
      </c>
      <c r="P85" s="113">
        <v>2</v>
      </c>
      <c r="Q85" s="113" t="s">
        <v>95</v>
      </c>
      <c r="R85" s="114">
        <f t="shared" si="1"/>
        <v>55</v>
      </c>
    </row>
    <row r="86" spans="2:18" s="9" customFormat="1" ht="16.8" customHeight="1" thickTop="1" thickBot="1" x14ac:dyDescent="0.35">
      <c r="B86" s="203"/>
      <c r="C86" s="92" t="s">
        <v>157</v>
      </c>
      <c r="D86" s="113" t="s">
        <v>95</v>
      </c>
      <c r="E86" s="113" t="s">
        <v>95</v>
      </c>
      <c r="F86" s="113" t="s">
        <v>95</v>
      </c>
      <c r="G86" s="113" t="s">
        <v>95</v>
      </c>
      <c r="H86" s="113" t="s">
        <v>95</v>
      </c>
      <c r="I86" s="113">
        <v>2</v>
      </c>
      <c r="J86" s="113" t="s">
        <v>95</v>
      </c>
      <c r="K86" s="113" t="s">
        <v>95</v>
      </c>
      <c r="L86" s="113" t="s">
        <v>95</v>
      </c>
      <c r="M86" s="113" t="s">
        <v>95</v>
      </c>
      <c r="N86" s="113" t="s">
        <v>95</v>
      </c>
      <c r="O86" s="113" t="s">
        <v>95</v>
      </c>
      <c r="P86" s="113" t="s">
        <v>95</v>
      </c>
      <c r="Q86" s="113" t="s">
        <v>95</v>
      </c>
      <c r="R86" s="114">
        <f t="shared" si="1"/>
        <v>2</v>
      </c>
    </row>
    <row r="87" spans="2:18" s="9" customFormat="1" ht="16.8" customHeight="1" thickTop="1" thickBot="1" x14ac:dyDescent="0.35">
      <c r="B87" s="203"/>
      <c r="C87" s="92" t="s">
        <v>158</v>
      </c>
      <c r="D87" s="113">
        <v>6</v>
      </c>
      <c r="E87" s="113">
        <v>4</v>
      </c>
      <c r="F87" s="113" t="s">
        <v>95</v>
      </c>
      <c r="G87" s="113" t="s">
        <v>95</v>
      </c>
      <c r="H87" s="113" t="s">
        <v>95</v>
      </c>
      <c r="I87" s="113" t="s">
        <v>95</v>
      </c>
      <c r="J87" s="113" t="s">
        <v>95</v>
      </c>
      <c r="K87" s="113" t="s">
        <v>95</v>
      </c>
      <c r="L87" s="113" t="s">
        <v>95</v>
      </c>
      <c r="M87" s="113" t="s">
        <v>95</v>
      </c>
      <c r="N87" s="113" t="s">
        <v>95</v>
      </c>
      <c r="O87" s="113" t="s">
        <v>95</v>
      </c>
      <c r="P87" s="113" t="s">
        <v>95</v>
      </c>
      <c r="Q87" s="113" t="s">
        <v>95</v>
      </c>
      <c r="R87" s="114">
        <f t="shared" si="1"/>
        <v>10</v>
      </c>
    </row>
    <row r="88" spans="2:18" s="9" customFormat="1" ht="16.8" customHeight="1" thickTop="1" thickBot="1" x14ac:dyDescent="0.35">
      <c r="B88" s="203"/>
      <c r="C88" s="92" t="s">
        <v>122</v>
      </c>
      <c r="D88" s="113" t="s">
        <v>95</v>
      </c>
      <c r="E88" s="113" t="s">
        <v>95</v>
      </c>
      <c r="F88" s="113" t="s">
        <v>95</v>
      </c>
      <c r="G88" s="113" t="s">
        <v>95</v>
      </c>
      <c r="H88" s="113" t="s">
        <v>95</v>
      </c>
      <c r="I88" s="113" t="s">
        <v>95</v>
      </c>
      <c r="J88" s="113" t="s">
        <v>95</v>
      </c>
      <c r="K88" s="113">
        <v>2</v>
      </c>
      <c r="L88" s="113">
        <v>3</v>
      </c>
      <c r="M88" s="113" t="s">
        <v>95</v>
      </c>
      <c r="N88" s="113" t="s">
        <v>95</v>
      </c>
      <c r="O88" s="113" t="s">
        <v>95</v>
      </c>
      <c r="P88" s="113" t="s">
        <v>95</v>
      </c>
      <c r="Q88" s="113" t="s">
        <v>95</v>
      </c>
      <c r="R88" s="114">
        <f t="shared" si="1"/>
        <v>5</v>
      </c>
    </row>
    <row r="89" spans="2:18" s="9" customFormat="1" ht="16.8" customHeight="1" thickTop="1" thickBot="1" x14ac:dyDescent="0.35">
      <c r="B89" s="203"/>
      <c r="C89" s="92" t="s">
        <v>129</v>
      </c>
      <c r="D89" s="113" t="s">
        <v>95</v>
      </c>
      <c r="E89" s="113" t="s">
        <v>95</v>
      </c>
      <c r="F89" s="113" t="s">
        <v>95</v>
      </c>
      <c r="G89" s="113" t="s">
        <v>95</v>
      </c>
      <c r="H89" s="113">
        <v>6</v>
      </c>
      <c r="I89" s="113">
        <v>7</v>
      </c>
      <c r="J89" s="113">
        <v>5</v>
      </c>
      <c r="K89" s="113" t="s">
        <v>95</v>
      </c>
      <c r="L89" s="113" t="s">
        <v>95</v>
      </c>
      <c r="M89" s="113" t="s">
        <v>95</v>
      </c>
      <c r="N89" s="113" t="s">
        <v>95</v>
      </c>
      <c r="O89" s="113" t="s">
        <v>95</v>
      </c>
      <c r="P89" s="113" t="s">
        <v>95</v>
      </c>
      <c r="Q89" s="113" t="s">
        <v>95</v>
      </c>
      <c r="R89" s="114">
        <f t="shared" si="1"/>
        <v>18</v>
      </c>
    </row>
    <row r="90" spans="2:18" s="9" customFormat="1" ht="16.8" customHeight="1" thickTop="1" thickBot="1" x14ac:dyDescent="0.35">
      <c r="B90" s="203"/>
      <c r="C90" s="92" t="s">
        <v>96</v>
      </c>
      <c r="D90" s="113">
        <v>17</v>
      </c>
      <c r="E90" s="113">
        <v>5</v>
      </c>
      <c r="F90" s="113" t="s">
        <v>95</v>
      </c>
      <c r="G90" s="113" t="s">
        <v>95</v>
      </c>
      <c r="H90" s="113">
        <v>3</v>
      </c>
      <c r="I90" s="113" t="s">
        <v>95</v>
      </c>
      <c r="J90" s="113" t="s">
        <v>95</v>
      </c>
      <c r="K90" s="113" t="s">
        <v>95</v>
      </c>
      <c r="L90" s="113" t="s">
        <v>95</v>
      </c>
      <c r="M90" s="113" t="s">
        <v>95</v>
      </c>
      <c r="N90" s="113" t="s">
        <v>95</v>
      </c>
      <c r="O90" s="113" t="s">
        <v>95</v>
      </c>
      <c r="P90" s="113" t="s">
        <v>95</v>
      </c>
      <c r="Q90" s="113" t="s">
        <v>95</v>
      </c>
      <c r="R90" s="114">
        <f t="shared" si="1"/>
        <v>25</v>
      </c>
    </row>
    <row r="91" spans="2:18" s="9" customFormat="1" ht="16.8" customHeight="1" thickTop="1" thickBot="1" x14ac:dyDescent="0.35">
      <c r="B91" s="203"/>
      <c r="C91" s="92" t="s">
        <v>97</v>
      </c>
      <c r="D91" s="113">
        <v>6</v>
      </c>
      <c r="E91" s="113">
        <v>4</v>
      </c>
      <c r="F91" s="113" t="s">
        <v>95</v>
      </c>
      <c r="G91" s="113" t="s">
        <v>95</v>
      </c>
      <c r="H91" s="113">
        <v>1</v>
      </c>
      <c r="I91" s="113">
        <v>2</v>
      </c>
      <c r="J91" s="113" t="s">
        <v>95</v>
      </c>
      <c r="K91" s="113" t="s">
        <v>95</v>
      </c>
      <c r="L91" s="113" t="s">
        <v>95</v>
      </c>
      <c r="M91" s="113" t="s">
        <v>95</v>
      </c>
      <c r="N91" s="113" t="s">
        <v>95</v>
      </c>
      <c r="O91" s="113" t="s">
        <v>95</v>
      </c>
      <c r="P91" s="113" t="s">
        <v>95</v>
      </c>
      <c r="Q91" s="113" t="s">
        <v>95</v>
      </c>
      <c r="R91" s="114">
        <f t="shared" si="1"/>
        <v>13</v>
      </c>
    </row>
    <row r="92" spans="2:18" s="9" customFormat="1" ht="16.8" customHeight="1" thickTop="1" thickBot="1" x14ac:dyDescent="0.35">
      <c r="B92" s="203"/>
      <c r="C92" s="92" t="s">
        <v>101</v>
      </c>
      <c r="D92" s="113">
        <v>20</v>
      </c>
      <c r="E92" s="113">
        <v>16</v>
      </c>
      <c r="F92" s="113" t="s">
        <v>95</v>
      </c>
      <c r="G92" s="113" t="s">
        <v>95</v>
      </c>
      <c r="H92" s="113" t="s">
        <v>95</v>
      </c>
      <c r="I92" s="113" t="s">
        <v>95</v>
      </c>
      <c r="J92" s="113" t="s">
        <v>95</v>
      </c>
      <c r="K92" s="113" t="s">
        <v>95</v>
      </c>
      <c r="L92" s="113" t="s">
        <v>95</v>
      </c>
      <c r="M92" s="113" t="s">
        <v>95</v>
      </c>
      <c r="N92" s="113" t="s">
        <v>95</v>
      </c>
      <c r="O92" s="113" t="s">
        <v>95</v>
      </c>
      <c r="P92" s="113" t="s">
        <v>95</v>
      </c>
      <c r="Q92" s="113" t="s">
        <v>95</v>
      </c>
      <c r="R92" s="114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69"/>
  <sheetViews>
    <sheetView topLeftCell="A22" zoomScale="70" zoomScaleNormal="70" workbookViewId="0">
      <selection activeCell="E5" sqref="E5:E27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183" t="s">
        <v>92</v>
      </c>
      <c r="C2" s="183"/>
      <c r="D2" s="183"/>
      <c r="E2" s="183"/>
      <c r="F2" s="183"/>
      <c r="G2" s="83"/>
      <c r="H2" s="83"/>
      <c r="I2" s="83"/>
      <c r="J2" s="83"/>
      <c r="K2" s="83"/>
      <c r="L2" s="83"/>
      <c r="M2" s="83"/>
      <c r="N2" s="83"/>
      <c r="O2" s="83"/>
    </row>
    <row r="3" spans="2:24" ht="18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4" ht="37.200000000000003" customHeight="1" thickBot="1" x14ac:dyDescent="0.4">
      <c r="B4" s="84" t="s">
        <v>93</v>
      </c>
      <c r="C4" s="84" t="s">
        <v>148</v>
      </c>
      <c r="D4" s="84" t="s">
        <v>149</v>
      </c>
      <c r="E4" s="84" t="s">
        <v>150</v>
      </c>
      <c r="F4" s="85" t="s">
        <v>2</v>
      </c>
      <c r="H4" s="34"/>
      <c r="I4" s="34"/>
      <c r="U4" s="4"/>
      <c r="V4" s="4"/>
      <c r="W4" s="4"/>
      <c r="X4" s="4"/>
    </row>
    <row r="5" spans="2:24" ht="20.399999999999999" customHeight="1" thickTop="1" thickBot="1" x14ac:dyDescent="0.4">
      <c r="B5" s="80" t="s">
        <v>63</v>
      </c>
      <c r="C5" s="81">
        <v>95.263157894736835</v>
      </c>
      <c r="D5" s="81">
        <v>89.473684210526315</v>
      </c>
      <c r="E5" s="81">
        <v>91.578947368421055</v>
      </c>
      <c r="F5" s="81">
        <f t="shared" ref="F5:F29" si="0">IFERROR((AVERAGE(C5:E5)),"-")</f>
        <v>92.10526315789474</v>
      </c>
      <c r="H5" s="34"/>
      <c r="I5" s="174"/>
      <c r="K5" s="26"/>
    </row>
    <row r="6" spans="2:24" ht="20.399999999999999" customHeight="1" thickTop="1" thickBot="1" x14ac:dyDescent="0.4">
      <c r="B6" s="80" t="s">
        <v>64</v>
      </c>
      <c r="C6" s="81">
        <v>86.25</v>
      </c>
      <c r="D6" s="81">
        <v>88.75</v>
      </c>
      <c r="E6" s="81">
        <v>83.75</v>
      </c>
      <c r="F6" s="81">
        <f t="shared" si="0"/>
        <v>86.25</v>
      </c>
      <c r="H6" s="34"/>
      <c r="I6" s="174"/>
      <c r="K6" s="26"/>
    </row>
    <row r="7" spans="2:24" ht="20.399999999999999" customHeight="1" thickTop="1" thickBot="1" x14ac:dyDescent="0.4">
      <c r="B7" s="80" t="s">
        <v>86</v>
      </c>
      <c r="C7" s="81">
        <v>98.333333333333329</v>
      </c>
      <c r="D7" s="81">
        <v>98</v>
      </c>
      <c r="E7" s="81">
        <v>98.181818181818187</v>
      </c>
      <c r="F7" s="81">
        <f t="shared" si="0"/>
        <v>98.171717171717162</v>
      </c>
      <c r="H7" s="34"/>
      <c r="I7" s="174"/>
      <c r="K7" s="26"/>
    </row>
    <row r="8" spans="2:24" ht="20.399999999999999" customHeight="1" thickTop="1" thickBot="1" x14ac:dyDescent="0.4">
      <c r="B8" s="80" t="s">
        <v>87</v>
      </c>
      <c r="C8" s="81">
        <v>98.333333333333329</v>
      </c>
      <c r="D8" s="81">
        <v>99</v>
      </c>
      <c r="E8" s="81">
        <v>100</v>
      </c>
      <c r="F8" s="81">
        <f t="shared" si="0"/>
        <v>99.1111111111111</v>
      </c>
      <c r="H8" s="34"/>
      <c r="I8" s="174"/>
      <c r="K8" s="26"/>
    </row>
    <row r="9" spans="2:24" ht="20.399999999999999" customHeight="1" thickTop="1" thickBot="1" x14ac:dyDescent="0.4">
      <c r="B9" s="80" t="s">
        <v>145</v>
      </c>
      <c r="C9" s="81">
        <v>100</v>
      </c>
      <c r="D9" s="81">
        <v>100</v>
      </c>
      <c r="E9" s="81">
        <v>86.666666666666671</v>
      </c>
      <c r="F9" s="81">
        <f t="shared" si="0"/>
        <v>95.555555555555557</v>
      </c>
      <c r="H9" s="34"/>
      <c r="I9" s="174"/>
      <c r="K9" s="26"/>
    </row>
    <row r="10" spans="2:24" ht="20.399999999999999" customHeight="1" thickTop="1" thickBot="1" x14ac:dyDescent="0.4">
      <c r="B10" s="80" t="s">
        <v>88</v>
      </c>
      <c r="C10" s="81">
        <v>98.75</v>
      </c>
      <c r="D10" s="81">
        <v>96.666666666666671</v>
      </c>
      <c r="E10" s="81">
        <v>92</v>
      </c>
      <c r="F10" s="81">
        <f t="shared" si="0"/>
        <v>95.805555555555557</v>
      </c>
      <c r="H10" s="34"/>
      <c r="I10" s="174"/>
      <c r="K10" s="26"/>
    </row>
    <row r="11" spans="2:24" ht="20.399999999999999" customHeight="1" thickTop="1" thickBot="1" x14ac:dyDescent="0.4">
      <c r="B11" s="80" t="s">
        <v>65</v>
      </c>
      <c r="C11" s="81">
        <v>100</v>
      </c>
      <c r="D11" s="81">
        <v>96.666666666666671</v>
      </c>
      <c r="E11" s="81">
        <v>96.666666666666671</v>
      </c>
      <c r="F11" s="81">
        <f t="shared" si="0"/>
        <v>97.777777777777786</v>
      </c>
      <c r="H11" s="34"/>
      <c r="I11" s="174"/>
      <c r="K11" s="26"/>
    </row>
    <row r="12" spans="2:24" ht="20.399999999999999" customHeight="1" thickTop="1" thickBot="1" x14ac:dyDescent="0.4">
      <c r="B12" s="80" t="s">
        <v>147</v>
      </c>
      <c r="C12" s="81">
        <v>100</v>
      </c>
      <c r="D12" s="81">
        <v>93.333333333333329</v>
      </c>
      <c r="E12" s="81">
        <v>100</v>
      </c>
      <c r="F12" s="81">
        <f t="shared" si="0"/>
        <v>97.777777777777771</v>
      </c>
      <c r="H12" s="34"/>
      <c r="I12" s="174"/>
      <c r="K12" s="26"/>
    </row>
    <row r="13" spans="2:24" ht="20.399999999999999" customHeight="1" thickTop="1" thickBot="1" x14ac:dyDescent="0.4">
      <c r="B13" s="80" t="s">
        <v>123</v>
      </c>
      <c r="C13" s="81">
        <v>90</v>
      </c>
      <c r="D13" s="81">
        <v>91.25</v>
      </c>
      <c r="E13" s="81">
        <v>93.8</v>
      </c>
      <c r="F13" s="81">
        <f t="shared" si="0"/>
        <v>91.683333333333337</v>
      </c>
      <c r="H13" s="34"/>
      <c r="I13" s="174"/>
      <c r="K13" s="26"/>
    </row>
    <row r="14" spans="2:24" ht="20.399999999999999" customHeight="1" thickTop="1" thickBot="1" x14ac:dyDescent="0.4">
      <c r="B14" s="80" t="s">
        <v>66</v>
      </c>
      <c r="C14" s="81">
        <v>100</v>
      </c>
      <c r="D14" s="81" t="s">
        <v>95</v>
      </c>
      <c r="E14" s="81">
        <v>92.5</v>
      </c>
      <c r="F14" s="81">
        <f t="shared" si="0"/>
        <v>96.25</v>
      </c>
      <c r="H14" s="34"/>
      <c r="I14" s="174"/>
      <c r="K14" s="26"/>
    </row>
    <row r="15" spans="2:24" ht="20.399999999999999" customHeight="1" thickTop="1" thickBot="1" x14ac:dyDescent="0.4">
      <c r="B15" s="80" t="s">
        <v>103</v>
      </c>
      <c r="C15" s="81">
        <v>95</v>
      </c>
      <c r="D15" s="81">
        <v>86.7</v>
      </c>
      <c r="E15" s="81">
        <v>91.25</v>
      </c>
      <c r="F15" s="81">
        <f t="shared" si="0"/>
        <v>90.983333333333334</v>
      </c>
      <c r="H15" s="34"/>
      <c r="K15" s="26"/>
    </row>
    <row r="16" spans="2:24" ht="20.399999999999999" customHeight="1" thickTop="1" thickBot="1" x14ac:dyDescent="0.4">
      <c r="B16" s="80" t="s">
        <v>198</v>
      </c>
      <c r="C16" s="81">
        <v>90</v>
      </c>
      <c r="D16" s="81">
        <v>100</v>
      </c>
      <c r="E16" s="81">
        <v>83.75</v>
      </c>
      <c r="F16" s="81">
        <f t="shared" si="0"/>
        <v>91.25</v>
      </c>
      <c r="H16" s="34"/>
      <c r="I16" s="174"/>
      <c r="K16" s="26"/>
    </row>
    <row r="17" spans="2:11" ht="20.399999999999999" customHeight="1" thickTop="1" thickBot="1" x14ac:dyDescent="0.4">
      <c r="B17" s="80" t="s">
        <v>89</v>
      </c>
      <c r="C17" s="81">
        <v>91.25</v>
      </c>
      <c r="D17" s="81">
        <v>92.5</v>
      </c>
      <c r="E17" s="81">
        <v>85</v>
      </c>
      <c r="F17" s="81">
        <f t="shared" si="0"/>
        <v>89.583333333333329</v>
      </c>
      <c r="H17" s="34"/>
      <c r="I17" s="174"/>
      <c r="K17" s="26"/>
    </row>
    <row r="18" spans="2:11" ht="20.399999999999999" customHeight="1" thickTop="1" thickBot="1" x14ac:dyDescent="0.4">
      <c r="B18" s="80" t="s">
        <v>67</v>
      </c>
      <c r="C18" s="81">
        <v>93.75</v>
      </c>
      <c r="D18" s="81">
        <v>91.25</v>
      </c>
      <c r="E18" s="81">
        <v>85</v>
      </c>
      <c r="F18" s="81">
        <f t="shared" si="0"/>
        <v>90</v>
      </c>
      <c r="H18" s="34"/>
      <c r="I18" s="174"/>
      <c r="K18" s="26"/>
    </row>
    <row r="19" spans="2:11" ht="20.399999999999999" customHeight="1" thickTop="1" thickBot="1" x14ac:dyDescent="0.4">
      <c r="B19" s="80" t="s">
        <v>99</v>
      </c>
      <c r="C19" s="81">
        <v>95</v>
      </c>
      <c r="D19" s="81">
        <v>90</v>
      </c>
      <c r="E19" s="81">
        <v>80</v>
      </c>
      <c r="F19" s="81">
        <f t="shared" si="0"/>
        <v>88.333333333333329</v>
      </c>
      <c r="H19" s="34"/>
      <c r="I19" s="174"/>
      <c r="K19" s="26"/>
    </row>
    <row r="20" spans="2:11" ht="20.399999999999999" customHeight="1" thickTop="1" thickBot="1" x14ac:dyDescent="0.4">
      <c r="B20" s="80" t="s">
        <v>68</v>
      </c>
      <c r="C20" s="81">
        <v>100</v>
      </c>
      <c r="D20" s="81">
        <v>90</v>
      </c>
      <c r="E20" s="81">
        <v>85</v>
      </c>
      <c r="F20" s="81">
        <f t="shared" si="0"/>
        <v>91.666666666666671</v>
      </c>
      <c r="H20" s="34"/>
      <c r="I20" s="174"/>
      <c r="K20" s="26"/>
    </row>
    <row r="21" spans="2:11" ht="20.399999999999999" customHeight="1" thickTop="1" thickBot="1" x14ac:dyDescent="0.4">
      <c r="B21" s="80" t="s">
        <v>126</v>
      </c>
      <c r="C21" s="81">
        <v>90</v>
      </c>
      <c r="D21" s="81">
        <v>100</v>
      </c>
      <c r="E21" s="81">
        <v>95</v>
      </c>
      <c r="F21" s="81">
        <f t="shared" si="0"/>
        <v>95</v>
      </c>
      <c r="H21" s="34"/>
      <c r="I21" s="174"/>
      <c r="K21" s="26"/>
    </row>
    <row r="22" spans="2:11" ht="20.399999999999999" customHeight="1" thickTop="1" thickBot="1" x14ac:dyDescent="0.4">
      <c r="B22" s="80" t="s">
        <v>69</v>
      </c>
      <c r="C22" s="81">
        <v>100</v>
      </c>
      <c r="D22" s="81">
        <v>100</v>
      </c>
      <c r="E22" s="81">
        <v>100</v>
      </c>
      <c r="F22" s="81">
        <f t="shared" si="0"/>
        <v>100</v>
      </c>
      <c r="H22" s="34"/>
      <c r="I22" s="174"/>
      <c r="K22" s="26"/>
    </row>
    <row r="23" spans="2:11" ht="20.399999999999999" customHeight="1" thickTop="1" thickBot="1" x14ac:dyDescent="0.4">
      <c r="B23" s="80" t="s">
        <v>206</v>
      </c>
      <c r="C23" s="81">
        <v>100</v>
      </c>
      <c r="D23" s="81">
        <v>100</v>
      </c>
      <c r="E23" s="81">
        <v>80</v>
      </c>
      <c r="F23" s="81">
        <f t="shared" si="0"/>
        <v>93.333333333333329</v>
      </c>
      <c r="H23" s="34"/>
      <c r="I23" s="174"/>
      <c r="K23" s="26"/>
    </row>
    <row r="24" spans="2:11" ht="20.399999999999999" customHeight="1" thickTop="1" thickBot="1" x14ac:dyDescent="0.4">
      <c r="B24" s="80" t="s">
        <v>192</v>
      </c>
      <c r="C24" s="81">
        <v>90</v>
      </c>
      <c r="D24" s="81">
        <v>100</v>
      </c>
      <c r="E24" s="81">
        <v>80</v>
      </c>
      <c r="F24" s="81">
        <f t="shared" si="0"/>
        <v>90</v>
      </c>
      <c r="H24" s="34"/>
      <c r="I24" s="174"/>
      <c r="K24" s="26"/>
    </row>
    <row r="25" spans="2:11" ht="20.399999999999999" customHeight="1" thickTop="1" thickBot="1" x14ac:dyDescent="0.4">
      <c r="B25" s="80" t="s">
        <v>90</v>
      </c>
      <c r="C25" s="81">
        <v>100</v>
      </c>
      <c r="D25" s="81">
        <v>95</v>
      </c>
      <c r="E25" s="81">
        <v>100</v>
      </c>
      <c r="F25" s="81">
        <f t="shared" si="0"/>
        <v>98.333333333333329</v>
      </c>
      <c r="H25" s="34"/>
      <c r="I25" s="174"/>
      <c r="K25" s="26"/>
    </row>
    <row r="26" spans="2:11" ht="20.399999999999999" customHeight="1" thickTop="1" thickBot="1" x14ac:dyDescent="0.4">
      <c r="B26" s="80" t="s">
        <v>124</v>
      </c>
      <c r="C26" s="81">
        <v>95</v>
      </c>
      <c r="D26" s="81">
        <v>100</v>
      </c>
      <c r="E26" s="81">
        <v>100</v>
      </c>
      <c r="F26" s="81">
        <f t="shared" si="0"/>
        <v>98.333333333333329</v>
      </c>
      <c r="H26" s="34"/>
      <c r="I26" s="174"/>
      <c r="K26" s="26"/>
    </row>
    <row r="27" spans="2:11" ht="20.399999999999999" customHeight="1" thickTop="1" thickBot="1" x14ac:dyDescent="0.4">
      <c r="B27" s="80" t="s">
        <v>70</v>
      </c>
      <c r="C27" s="81">
        <v>100</v>
      </c>
      <c r="D27" s="81">
        <v>100</v>
      </c>
      <c r="E27" s="81">
        <v>100</v>
      </c>
      <c r="F27" s="81">
        <f t="shared" si="0"/>
        <v>100</v>
      </c>
      <c r="H27" s="34"/>
      <c r="I27" s="174"/>
      <c r="K27" s="26"/>
    </row>
    <row r="28" spans="2:11" ht="20.399999999999999" customHeight="1" thickTop="1" thickBot="1" x14ac:dyDescent="0.4">
      <c r="B28" s="80"/>
      <c r="C28" s="81"/>
      <c r="D28" s="81"/>
      <c r="E28" s="81"/>
      <c r="F28" s="81" t="str">
        <f t="shared" si="0"/>
        <v>-</v>
      </c>
      <c r="H28" s="34"/>
      <c r="I28" s="160"/>
      <c r="K28" s="26"/>
    </row>
    <row r="29" spans="2:11" ht="20.399999999999999" customHeight="1" thickTop="1" thickBot="1" x14ac:dyDescent="0.4">
      <c r="B29" s="80"/>
      <c r="C29" s="81"/>
      <c r="D29" s="81"/>
      <c r="E29" s="81"/>
      <c r="F29" s="81" t="str">
        <f t="shared" si="0"/>
        <v>-</v>
      </c>
      <c r="H29" s="34"/>
      <c r="I29" s="160"/>
      <c r="K29" s="26"/>
    </row>
    <row r="30" spans="2:11" ht="18.600000000000001" thickTop="1" x14ac:dyDescent="0.35">
      <c r="B30" s="82" t="s">
        <v>94</v>
      </c>
      <c r="C30" s="36">
        <f>IFERROR(AVERAGE(C5:C29),"-")</f>
        <v>95.953470633104502</v>
      </c>
      <c r="D30" s="36">
        <f>IFERROR(AVERAGE(D5:D29),"-")</f>
        <v>95.390470494417869</v>
      </c>
      <c r="E30" s="36">
        <f>IFERROR(AVERAGE(E5:E29),"-")</f>
        <v>91.310612994937941</v>
      </c>
      <c r="F30" s="36">
        <f>IFERROR(AVERAGE(F5:F29),"-")</f>
        <v>94.230641656843034</v>
      </c>
      <c r="H30" s="34"/>
      <c r="I30" s="26"/>
    </row>
    <row r="31" spans="2:11" ht="18" x14ac:dyDescent="0.35">
      <c r="C31" s="35"/>
      <c r="D31" s="35"/>
      <c r="E31" s="35"/>
      <c r="F31" s="35"/>
      <c r="I31" s="26"/>
    </row>
    <row r="40" spans="20:20" x14ac:dyDescent="0.3">
      <c r="T40" s="30"/>
    </row>
    <row r="41" spans="20:20" x14ac:dyDescent="0.3">
      <c r="T41" s="30"/>
    </row>
    <row r="67" ht="16.5" customHeight="1" x14ac:dyDescent="0.3"/>
    <row r="68" ht="52.2" customHeight="1" x14ac:dyDescent="0.3"/>
    <row r="69" ht="69" customHeight="1" x14ac:dyDescent="0.3"/>
  </sheetData>
  <mergeCells count="1">
    <mergeCell ref="B2:F2"/>
  </mergeCells>
  <phoneticPr fontId="22" type="noConversion"/>
  <conditionalFormatting sqref="C5:F30">
    <cfRule type="cellIs" dxfId="2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09"/>
  <sheetViews>
    <sheetView view="pageBreakPreview" topLeftCell="A79" zoomScale="55" zoomScaleNormal="70" zoomScaleSheetLayoutView="55" workbookViewId="0">
      <selection activeCell="Q64" sqref="Q64:Q89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8.5546875" style="40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bestFit="1" customWidth="1"/>
    <col min="10" max="10" width="15.21875" style="15" bestFit="1" customWidth="1"/>
    <col min="11" max="11" width="20.88671875" style="15" bestFit="1" customWidth="1"/>
    <col min="12" max="12" width="10.44140625" style="15" customWidth="1"/>
    <col min="13" max="13" width="18.88671875" style="15" bestFit="1" customWidth="1"/>
    <col min="14" max="14" width="19.109375" style="15" customWidth="1"/>
    <col min="15" max="15" width="16.6640625" style="9" bestFit="1" customWidth="1"/>
    <col min="16" max="16" width="17.109375" style="9" bestFit="1" customWidth="1"/>
    <col min="17" max="17" width="26.77734375" style="9" customWidth="1"/>
    <col min="18" max="18" width="28.21875" style="9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38"/>
    </row>
    <row r="2" spans="3:18" s="9" customFormat="1" x14ac:dyDescent="0.3">
      <c r="C2" s="38"/>
    </row>
    <row r="3" spans="3:18" s="9" customFormat="1" x14ac:dyDescent="0.3">
      <c r="C3" s="38"/>
    </row>
    <row r="4" spans="3:18" s="9" customFormat="1" x14ac:dyDescent="0.3">
      <c r="C4" s="38"/>
    </row>
    <row r="5" spans="3:18" s="9" customFormat="1" x14ac:dyDescent="0.3">
      <c r="C5" s="38"/>
    </row>
    <row r="6" spans="3:18" s="9" customFormat="1" x14ac:dyDescent="0.3">
      <c r="C6" s="38"/>
    </row>
    <row r="7" spans="3:18" s="9" customFormat="1" x14ac:dyDescent="0.3">
      <c r="C7" s="38"/>
    </row>
    <row r="8" spans="3:18" s="9" customFormat="1" x14ac:dyDescent="0.3">
      <c r="C8" s="38"/>
    </row>
    <row r="9" spans="3:18" s="9" customFormat="1" x14ac:dyDescent="0.3">
      <c r="C9" s="38"/>
    </row>
    <row r="10" spans="3:18" s="9" customFormat="1" x14ac:dyDescent="0.3">
      <c r="C10" s="38"/>
    </row>
    <row r="11" spans="3:18" s="9" customFormat="1" x14ac:dyDescent="0.3">
      <c r="C11" s="38"/>
    </row>
    <row r="12" spans="3:18" s="9" customFormat="1" ht="34.799999999999997" x14ac:dyDescent="0.55000000000000004">
      <c r="C12" s="189" t="s">
        <v>199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</row>
    <row r="13" spans="3:18" s="9" customFormat="1" ht="34.799999999999997" x14ac:dyDescent="0.55000000000000004">
      <c r="C13" s="189" t="s">
        <v>215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</row>
    <row r="14" spans="3:18" s="9" customFormat="1" x14ac:dyDescent="0.3">
      <c r="C14" s="38"/>
      <c r="D14"/>
    </row>
    <row r="15" spans="3:18" s="9" customFormat="1" ht="25.8" customHeight="1" x14ac:dyDescent="0.3">
      <c r="C15" s="190" t="s">
        <v>84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</row>
    <row r="16" spans="3:18" s="9" customFormat="1" ht="12.6" customHeight="1" x14ac:dyDescent="0.3">
      <c r="C16" s="39"/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75.599999999999994" customHeight="1" thickTop="1" thickBot="1" x14ac:dyDescent="0.35">
      <c r="C18" s="100" t="s">
        <v>85</v>
      </c>
      <c r="D18" s="100" t="s">
        <v>109</v>
      </c>
      <c r="E18" s="100" t="s">
        <v>110</v>
      </c>
      <c r="F18" s="100" t="s">
        <v>111</v>
      </c>
      <c r="G18" s="152" t="s">
        <v>112</v>
      </c>
      <c r="H18" s="152" t="s">
        <v>113</v>
      </c>
      <c r="I18" s="100" t="s">
        <v>114</v>
      </c>
      <c r="J18" s="153" t="s">
        <v>115</v>
      </c>
      <c r="K18" s="152" t="s">
        <v>116</v>
      </c>
      <c r="L18" s="100" t="s">
        <v>117</v>
      </c>
      <c r="M18" s="154" t="s">
        <v>118</v>
      </c>
      <c r="N18" s="152" t="s">
        <v>119</v>
      </c>
      <c r="O18" s="152" t="s">
        <v>120</v>
      </c>
      <c r="P18" s="152" t="s">
        <v>121</v>
      </c>
      <c r="Q18" s="152" t="s">
        <v>12</v>
      </c>
      <c r="R18" s="152" t="s">
        <v>173</v>
      </c>
    </row>
    <row r="19" spans="3:50" ht="30" customHeight="1" thickTop="1" thickBot="1" x14ac:dyDescent="0.35">
      <c r="C19" s="89" t="s">
        <v>63</v>
      </c>
      <c r="D19" s="89">
        <v>76</v>
      </c>
      <c r="E19" s="89">
        <v>76</v>
      </c>
      <c r="F19" s="89">
        <v>380</v>
      </c>
      <c r="G19" s="89">
        <v>100</v>
      </c>
      <c r="H19" s="89">
        <v>47</v>
      </c>
      <c r="I19" s="89">
        <v>46</v>
      </c>
      <c r="J19" s="89">
        <v>18</v>
      </c>
      <c r="K19" s="89">
        <v>362</v>
      </c>
      <c r="L19" s="95">
        <v>95.263157894736835</v>
      </c>
      <c r="M19" s="89">
        <v>95.263157894736835</v>
      </c>
      <c r="N19" s="96">
        <v>13</v>
      </c>
      <c r="O19" s="96">
        <v>17</v>
      </c>
      <c r="P19" s="96">
        <v>100</v>
      </c>
      <c r="Q19" s="96" t="s">
        <v>148</v>
      </c>
      <c r="R19" s="96" t="str">
        <f t="shared" ref="R19:R50" si="0">IFERROR(VLOOKUP(C19,MUNICIPIO,2,0)," ")</f>
        <v>Moca</v>
      </c>
    </row>
    <row r="20" spans="3:50" ht="30" customHeight="1" thickTop="1" thickBot="1" x14ac:dyDescent="0.35">
      <c r="C20" s="89" t="s">
        <v>64</v>
      </c>
      <c r="D20" s="89">
        <v>16</v>
      </c>
      <c r="E20" s="89">
        <v>16</v>
      </c>
      <c r="F20" s="89">
        <v>80</v>
      </c>
      <c r="G20" s="89">
        <v>100</v>
      </c>
      <c r="H20" s="89">
        <v>29</v>
      </c>
      <c r="I20" s="89">
        <v>29</v>
      </c>
      <c r="J20" s="89">
        <v>11</v>
      </c>
      <c r="K20" s="89">
        <v>69</v>
      </c>
      <c r="L20" s="95">
        <v>86.25</v>
      </c>
      <c r="M20" s="89">
        <v>86.25</v>
      </c>
      <c r="N20" s="96">
        <v>0</v>
      </c>
      <c r="O20" s="96">
        <v>11</v>
      </c>
      <c r="P20" s="96">
        <v>100</v>
      </c>
      <c r="Q20" s="96" t="s">
        <v>148</v>
      </c>
      <c r="R20" s="96" t="str">
        <f t="shared" si="0"/>
        <v>Moca</v>
      </c>
    </row>
    <row r="21" spans="3:50" ht="30" customHeight="1" thickTop="1" thickBot="1" x14ac:dyDescent="0.35">
      <c r="C21" s="89" t="s">
        <v>86</v>
      </c>
      <c r="D21" s="89">
        <v>12</v>
      </c>
      <c r="E21" s="89">
        <v>12</v>
      </c>
      <c r="F21" s="89">
        <v>60</v>
      </c>
      <c r="G21" s="89">
        <v>100</v>
      </c>
      <c r="H21" s="89">
        <v>1</v>
      </c>
      <c r="I21" s="89">
        <v>1</v>
      </c>
      <c r="J21" s="89">
        <v>1</v>
      </c>
      <c r="K21" s="89">
        <v>59</v>
      </c>
      <c r="L21" s="95">
        <v>98.333333333333329</v>
      </c>
      <c r="M21" s="89">
        <v>98.333333333333314</v>
      </c>
      <c r="N21" s="96">
        <v>0</v>
      </c>
      <c r="O21" s="96">
        <v>1</v>
      </c>
      <c r="P21" s="96">
        <v>100</v>
      </c>
      <c r="Q21" s="96" t="s">
        <v>148</v>
      </c>
      <c r="R21" s="96" t="str">
        <f t="shared" si="0"/>
        <v>Moca</v>
      </c>
    </row>
    <row r="22" spans="3:50" ht="30" customHeight="1" thickTop="1" thickBot="1" x14ac:dyDescent="0.35">
      <c r="C22" s="89" t="s">
        <v>87</v>
      </c>
      <c r="D22" s="89">
        <v>12</v>
      </c>
      <c r="E22" s="89">
        <v>12</v>
      </c>
      <c r="F22" s="89">
        <v>60</v>
      </c>
      <c r="G22" s="89">
        <v>100</v>
      </c>
      <c r="H22" s="89">
        <v>5</v>
      </c>
      <c r="I22" s="89">
        <v>5</v>
      </c>
      <c r="J22" s="89">
        <v>1</v>
      </c>
      <c r="K22" s="89">
        <v>59</v>
      </c>
      <c r="L22" s="95">
        <v>98.333333333333329</v>
      </c>
      <c r="M22" s="89">
        <v>98.333333333333314</v>
      </c>
      <c r="N22" s="96">
        <v>0</v>
      </c>
      <c r="O22" s="96">
        <v>1</v>
      </c>
      <c r="P22" s="96">
        <v>100</v>
      </c>
      <c r="Q22" s="96" t="s">
        <v>148</v>
      </c>
      <c r="R22" s="96" t="str">
        <f t="shared" si="0"/>
        <v>Moca</v>
      </c>
    </row>
    <row r="23" spans="3:50" ht="30" customHeight="1" thickTop="1" thickBot="1" x14ac:dyDescent="0.35">
      <c r="C23" s="89" t="s">
        <v>145</v>
      </c>
      <c r="D23" s="89">
        <v>3</v>
      </c>
      <c r="E23" s="89">
        <v>3</v>
      </c>
      <c r="F23" s="89">
        <v>15</v>
      </c>
      <c r="G23" s="89">
        <v>100</v>
      </c>
      <c r="H23" s="89">
        <v>0</v>
      </c>
      <c r="I23" s="89">
        <v>0</v>
      </c>
      <c r="J23" s="89">
        <v>0</v>
      </c>
      <c r="K23" s="89">
        <v>15</v>
      </c>
      <c r="L23" s="95">
        <v>100</v>
      </c>
      <c r="M23" s="89">
        <v>100</v>
      </c>
      <c r="N23" s="96">
        <v>0</v>
      </c>
      <c r="O23" s="96">
        <v>0</v>
      </c>
      <c r="P23" s="96">
        <v>100</v>
      </c>
      <c r="Q23" s="96" t="s">
        <v>148</v>
      </c>
      <c r="R23" s="96" t="str">
        <f t="shared" si="0"/>
        <v>Moca</v>
      </c>
    </row>
    <row r="24" spans="3:50" ht="30" customHeight="1" thickTop="1" thickBot="1" x14ac:dyDescent="0.35">
      <c r="C24" s="89" t="s">
        <v>88</v>
      </c>
      <c r="D24" s="89">
        <v>16</v>
      </c>
      <c r="E24" s="89">
        <v>16</v>
      </c>
      <c r="F24" s="89">
        <v>80</v>
      </c>
      <c r="G24" s="89">
        <v>100</v>
      </c>
      <c r="H24" s="89">
        <v>1</v>
      </c>
      <c r="I24" s="89">
        <v>1</v>
      </c>
      <c r="J24" s="89">
        <v>1</v>
      </c>
      <c r="K24" s="89">
        <v>79</v>
      </c>
      <c r="L24" s="95">
        <v>98.75</v>
      </c>
      <c r="M24" s="89">
        <v>98.75</v>
      </c>
      <c r="N24" s="96">
        <v>7</v>
      </c>
      <c r="O24" s="96">
        <v>1</v>
      </c>
      <c r="P24" s="96">
        <v>100</v>
      </c>
      <c r="Q24" s="96" t="s">
        <v>148</v>
      </c>
      <c r="R24" s="96" t="str">
        <f t="shared" si="0"/>
        <v>Moca</v>
      </c>
    </row>
    <row r="25" spans="3:50" ht="30" customHeight="1" thickTop="1" thickBot="1" x14ac:dyDescent="0.35">
      <c r="C25" s="89" t="s">
        <v>65</v>
      </c>
      <c r="D25" s="89">
        <v>8</v>
      </c>
      <c r="E25" s="89">
        <v>6</v>
      </c>
      <c r="F25" s="89">
        <v>30</v>
      </c>
      <c r="G25" s="89">
        <v>75</v>
      </c>
      <c r="H25" s="89">
        <v>0</v>
      </c>
      <c r="I25" s="89">
        <v>0</v>
      </c>
      <c r="J25" s="89">
        <v>0</v>
      </c>
      <c r="K25" s="89">
        <v>30</v>
      </c>
      <c r="L25" s="95">
        <v>100</v>
      </c>
      <c r="M25" s="89">
        <v>75</v>
      </c>
      <c r="N25" s="96">
        <v>2</v>
      </c>
      <c r="O25" s="96">
        <v>0</v>
      </c>
      <c r="P25" s="96">
        <v>100</v>
      </c>
      <c r="Q25" s="96" t="s">
        <v>148</v>
      </c>
      <c r="R25" s="96" t="str">
        <f t="shared" si="0"/>
        <v>Moca</v>
      </c>
    </row>
    <row r="26" spans="3:50" ht="30" customHeight="1" thickTop="1" thickBot="1" x14ac:dyDescent="0.35">
      <c r="C26" s="89" t="s">
        <v>147</v>
      </c>
      <c r="D26" s="89">
        <v>4</v>
      </c>
      <c r="E26" s="89">
        <v>4</v>
      </c>
      <c r="F26" s="89">
        <v>20</v>
      </c>
      <c r="G26" s="89">
        <v>100</v>
      </c>
      <c r="H26" s="89">
        <v>0</v>
      </c>
      <c r="I26" s="89">
        <v>0</v>
      </c>
      <c r="J26" s="89">
        <v>0</v>
      </c>
      <c r="K26" s="89">
        <v>20</v>
      </c>
      <c r="L26" s="95">
        <v>100</v>
      </c>
      <c r="M26" s="89">
        <v>100</v>
      </c>
      <c r="N26" s="96">
        <v>0</v>
      </c>
      <c r="O26" s="96">
        <v>0</v>
      </c>
      <c r="P26" s="96">
        <v>100</v>
      </c>
      <c r="Q26" s="96" t="s">
        <v>148</v>
      </c>
      <c r="R26" s="96" t="str">
        <f t="shared" si="0"/>
        <v>Moca</v>
      </c>
    </row>
    <row r="27" spans="3:50" ht="30" customHeight="1" thickTop="1" thickBot="1" x14ac:dyDescent="0.35">
      <c r="C27" s="89" t="s">
        <v>123</v>
      </c>
      <c r="D27" s="89">
        <v>16</v>
      </c>
      <c r="E27" s="89">
        <v>16</v>
      </c>
      <c r="F27" s="89">
        <v>80</v>
      </c>
      <c r="G27" s="89">
        <v>100</v>
      </c>
      <c r="H27" s="89">
        <v>26</v>
      </c>
      <c r="I27" s="89">
        <v>26</v>
      </c>
      <c r="J27" s="89">
        <v>8</v>
      </c>
      <c r="K27" s="89">
        <v>72</v>
      </c>
      <c r="L27" s="95">
        <v>90</v>
      </c>
      <c r="M27" s="89">
        <v>90</v>
      </c>
      <c r="N27" s="96">
        <v>1</v>
      </c>
      <c r="O27" s="96">
        <v>8</v>
      </c>
      <c r="P27" s="96">
        <v>100</v>
      </c>
      <c r="Q27" s="96" t="s">
        <v>148</v>
      </c>
      <c r="R27" s="96" t="str">
        <f t="shared" si="0"/>
        <v>Moca</v>
      </c>
    </row>
    <row r="28" spans="3:50" ht="30" customHeight="1" thickTop="1" thickBot="1" x14ac:dyDescent="0.35">
      <c r="C28" s="89" t="s">
        <v>66</v>
      </c>
      <c r="D28" s="89">
        <v>8</v>
      </c>
      <c r="E28" s="89">
        <v>4</v>
      </c>
      <c r="F28" s="89">
        <v>20</v>
      </c>
      <c r="G28" s="89">
        <v>50</v>
      </c>
      <c r="H28" s="89">
        <v>0</v>
      </c>
      <c r="I28" s="89">
        <v>0</v>
      </c>
      <c r="J28" s="89">
        <v>0</v>
      </c>
      <c r="K28" s="89">
        <v>20</v>
      </c>
      <c r="L28" s="95">
        <v>100</v>
      </c>
      <c r="M28" s="89">
        <v>50</v>
      </c>
      <c r="N28" s="96">
        <v>0</v>
      </c>
      <c r="O28" s="96">
        <v>0</v>
      </c>
      <c r="P28" s="96">
        <v>100</v>
      </c>
      <c r="Q28" s="96" t="s">
        <v>148</v>
      </c>
      <c r="R28" s="96" t="str">
        <f t="shared" si="0"/>
        <v>Moca</v>
      </c>
    </row>
    <row r="29" spans="3:50" ht="27" customHeight="1" thickTop="1" thickBot="1" x14ac:dyDescent="0.35">
      <c r="C29" s="89" t="s">
        <v>103</v>
      </c>
      <c r="D29" s="89">
        <v>16</v>
      </c>
      <c r="E29" s="89">
        <v>16</v>
      </c>
      <c r="F29" s="89">
        <v>80</v>
      </c>
      <c r="G29" s="89">
        <v>100</v>
      </c>
      <c r="H29" s="89">
        <v>16</v>
      </c>
      <c r="I29" s="89">
        <v>16</v>
      </c>
      <c r="J29" s="89">
        <v>4</v>
      </c>
      <c r="K29" s="89">
        <v>76</v>
      </c>
      <c r="L29" s="95">
        <v>95</v>
      </c>
      <c r="M29" s="89">
        <v>95</v>
      </c>
      <c r="N29" s="96">
        <v>0</v>
      </c>
      <c r="O29" s="96">
        <v>4</v>
      </c>
      <c r="P29" s="96">
        <v>100</v>
      </c>
      <c r="Q29" s="96" t="s">
        <v>148</v>
      </c>
      <c r="R29" s="96" t="str">
        <f t="shared" si="0"/>
        <v>Moca</v>
      </c>
    </row>
    <row r="30" spans="3:50" ht="30" customHeight="1" thickTop="1" thickBot="1" x14ac:dyDescent="0.35">
      <c r="C30" s="89" t="s">
        <v>198</v>
      </c>
      <c r="D30" s="89">
        <v>2</v>
      </c>
      <c r="E30" s="89">
        <v>2</v>
      </c>
      <c r="F30" s="89">
        <v>10</v>
      </c>
      <c r="G30" s="89">
        <v>100</v>
      </c>
      <c r="H30" s="89">
        <v>1</v>
      </c>
      <c r="I30" s="89">
        <v>1</v>
      </c>
      <c r="J30" s="89">
        <v>1</v>
      </c>
      <c r="K30" s="89">
        <v>9</v>
      </c>
      <c r="L30" s="95">
        <v>90</v>
      </c>
      <c r="M30" s="89">
        <v>90</v>
      </c>
      <c r="N30" s="96">
        <v>0</v>
      </c>
      <c r="O30" s="96">
        <v>1</v>
      </c>
      <c r="P30" s="96">
        <v>100</v>
      </c>
      <c r="Q30" s="96" t="s">
        <v>148</v>
      </c>
      <c r="R30" s="96" t="str">
        <f t="shared" si="0"/>
        <v>Moca</v>
      </c>
    </row>
    <row r="31" spans="3:50" ht="30" customHeight="1" thickTop="1" thickBot="1" x14ac:dyDescent="0.35">
      <c r="C31" s="89" t="s">
        <v>89</v>
      </c>
      <c r="D31" s="89">
        <v>16</v>
      </c>
      <c r="E31" s="89">
        <v>16</v>
      </c>
      <c r="F31" s="89">
        <v>80</v>
      </c>
      <c r="G31" s="89">
        <v>100</v>
      </c>
      <c r="H31" s="89">
        <v>15</v>
      </c>
      <c r="I31" s="89">
        <v>15</v>
      </c>
      <c r="J31" s="89">
        <v>7</v>
      </c>
      <c r="K31" s="89">
        <v>73</v>
      </c>
      <c r="L31" s="95">
        <v>91.25</v>
      </c>
      <c r="M31" s="89">
        <v>91.25</v>
      </c>
      <c r="N31" s="96">
        <v>0</v>
      </c>
      <c r="O31" s="96">
        <v>7</v>
      </c>
      <c r="P31" s="96">
        <v>100</v>
      </c>
      <c r="Q31" s="96" t="s">
        <v>148</v>
      </c>
      <c r="R31" s="96" t="str">
        <f t="shared" si="0"/>
        <v>Cayetano Germosen</v>
      </c>
    </row>
    <row r="32" spans="3:50" ht="30" customHeight="1" thickTop="1" thickBot="1" x14ac:dyDescent="0.35">
      <c r="C32" s="89" t="s">
        <v>67</v>
      </c>
      <c r="D32" s="89">
        <v>16</v>
      </c>
      <c r="E32" s="89">
        <v>16</v>
      </c>
      <c r="F32" s="89">
        <v>80</v>
      </c>
      <c r="G32" s="89">
        <v>100</v>
      </c>
      <c r="H32" s="89">
        <v>10</v>
      </c>
      <c r="I32" s="89">
        <v>10</v>
      </c>
      <c r="J32" s="89">
        <v>5</v>
      </c>
      <c r="K32" s="89">
        <v>75</v>
      </c>
      <c r="L32" s="95">
        <v>93.75</v>
      </c>
      <c r="M32" s="89">
        <v>93.75</v>
      </c>
      <c r="N32" s="96">
        <v>2</v>
      </c>
      <c r="O32" s="96">
        <v>5</v>
      </c>
      <c r="P32" s="96">
        <v>50</v>
      </c>
      <c r="Q32" s="96" t="s">
        <v>148</v>
      </c>
      <c r="R32" s="96" t="str">
        <f t="shared" si="0"/>
        <v>Cayetano Germosen</v>
      </c>
    </row>
    <row r="33" spans="3:18" ht="30" customHeight="1" thickTop="1" thickBot="1" x14ac:dyDescent="0.35">
      <c r="C33" s="89" t="s">
        <v>99</v>
      </c>
      <c r="D33" s="89">
        <v>4</v>
      </c>
      <c r="E33" s="89">
        <v>4</v>
      </c>
      <c r="F33" s="89">
        <v>20</v>
      </c>
      <c r="G33" s="89">
        <v>100</v>
      </c>
      <c r="H33" s="89">
        <v>5</v>
      </c>
      <c r="I33" s="89">
        <v>5</v>
      </c>
      <c r="J33" s="89">
        <v>1</v>
      </c>
      <c r="K33" s="89">
        <v>19</v>
      </c>
      <c r="L33" s="95">
        <v>95</v>
      </c>
      <c r="M33" s="89">
        <v>95</v>
      </c>
      <c r="N33" s="96">
        <v>0</v>
      </c>
      <c r="O33" s="96">
        <v>1</v>
      </c>
      <c r="P33" s="96">
        <v>100</v>
      </c>
      <c r="Q33" s="96" t="s">
        <v>148</v>
      </c>
      <c r="R33" s="96" t="str">
        <f t="shared" si="0"/>
        <v>Cayetano Germosen</v>
      </c>
    </row>
    <row r="34" spans="3:18" ht="30" customHeight="1" thickTop="1" thickBot="1" x14ac:dyDescent="0.35">
      <c r="C34" s="89" t="s">
        <v>68</v>
      </c>
      <c r="D34" s="89">
        <v>4</v>
      </c>
      <c r="E34" s="89">
        <v>3</v>
      </c>
      <c r="F34" s="89">
        <v>15</v>
      </c>
      <c r="G34" s="89">
        <v>75</v>
      </c>
      <c r="H34" s="89">
        <v>0</v>
      </c>
      <c r="I34" s="89">
        <v>0</v>
      </c>
      <c r="J34" s="89">
        <v>0</v>
      </c>
      <c r="K34" s="89">
        <v>15</v>
      </c>
      <c r="L34" s="95">
        <v>100</v>
      </c>
      <c r="M34" s="89">
        <v>75</v>
      </c>
      <c r="N34" s="96">
        <v>0</v>
      </c>
      <c r="O34" s="96">
        <v>0</v>
      </c>
      <c r="P34" s="96">
        <v>100</v>
      </c>
      <c r="Q34" s="96" t="s">
        <v>148</v>
      </c>
      <c r="R34" s="96" t="str">
        <f t="shared" si="0"/>
        <v>Cayetano Germosen</v>
      </c>
    </row>
    <row r="35" spans="3:18" ht="30" customHeight="1" thickTop="1" thickBot="1" x14ac:dyDescent="0.35">
      <c r="C35" s="89" t="s">
        <v>126</v>
      </c>
      <c r="D35" s="89">
        <v>4</v>
      </c>
      <c r="E35" s="89">
        <v>4</v>
      </c>
      <c r="F35" s="89">
        <v>20</v>
      </c>
      <c r="G35" s="89">
        <v>100</v>
      </c>
      <c r="H35" s="89">
        <v>4</v>
      </c>
      <c r="I35" s="89">
        <v>4</v>
      </c>
      <c r="J35" s="89">
        <v>2</v>
      </c>
      <c r="K35" s="89">
        <v>18</v>
      </c>
      <c r="L35" s="95">
        <v>90</v>
      </c>
      <c r="M35" s="89">
        <v>90</v>
      </c>
      <c r="N35" s="96">
        <v>0</v>
      </c>
      <c r="O35" s="96">
        <v>2</v>
      </c>
      <c r="P35" s="96">
        <v>100</v>
      </c>
      <c r="Q35" s="96" t="s">
        <v>148</v>
      </c>
      <c r="R35" s="96" t="str">
        <f t="shared" si="0"/>
        <v>Cayetano Germosen</v>
      </c>
    </row>
    <row r="36" spans="3:18" ht="30" customHeight="1" thickTop="1" thickBot="1" x14ac:dyDescent="0.35">
      <c r="C36" s="89" t="s">
        <v>69</v>
      </c>
      <c r="D36" s="89">
        <v>8</v>
      </c>
      <c r="E36" s="89">
        <v>8</v>
      </c>
      <c r="F36" s="89">
        <v>40</v>
      </c>
      <c r="G36" s="89">
        <v>100</v>
      </c>
      <c r="H36" s="89">
        <v>0</v>
      </c>
      <c r="I36" s="89">
        <v>0</v>
      </c>
      <c r="J36" s="89">
        <v>0</v>
      </c>
      <c r="K36" s="89">
        <v>40</v>
      </c>
      <c r="L36" s="95">
        <v>100</v>
      </c>
      <c r="M36" s="89">
        <v>100</v>
      </c>
      <c r="N36" s="96">
        <v>0</v>
      </c>
      <c r="O36" s="96">
        <v>0</v>
      </c>
      <c r="P36" s="96">
        <v>100</v>
      </c>
      <c r="Q36" s="96" t="s">
        <v>148</v>
      </c>
      <c r="R36" s="96" t="str">
        <f t="shared" si="0"/>
        <v>Jamao al Norte</v>
      </c>
    </row>
    <row r="37" spans="3:18" ht="30" customHeight="1" thickTop="1" thickBot="1" x14ac:dyDescent="0.35">
      <c r="C37" s="89" t="s">
        <v>206</v>
      </c>
      <c r="D37" s="89">
        <v>2</v>
      </c>
      <c r="E37" s="89">
        <v>2</v>
      </c>
      <c r="F37" s="89">
        <v>10</v>
      </c>
      <c r="G37" s="89">
        <v>100</v>
      </c>
      <c r="H37" s="89">
        <v>0</v>
      </c>
      <c r="I37" s="89">
        <v>0</v>
      </c>
      <c r="J37" s="89">
        <v>0</v>
      </c>
      <c r="K37" s="89">
        <v>10</v>
      </c>
      <c r="L37" s="95">
        <v>100</v>
      </c>
      <c r="M37" s="89">
        <v>100</v>
      </c>
      <c r="N37" s="96">
        <v>0</v>
      </c>
      <c r="O37" s="96">
        <v>0</v>
      </c>
      <c r="P37" s="96">
        <v>100</v>
      </c>
      <c r="Q37" s="96" t="s">
        <v>148</v>
      </c>
      <c r="R37" s="96" t="str">
        <f t="shared" si="0"/>
        <v>Jamao al Norte</v>
      </c>
    </row>
    <row r="38" spans="3:18" ht="35.4" customHeight="1" thickTop="1" thickBot="1" x14ac:dyDescent="0.35">
      <c r="C38" s="89" t="s">
        <v>192</v>
      </c>
      <c r="D38" s="89">
        <v>2</v>
      </c>
      <c r="E38" s="89">
        <v>2</v>
      </c>
      <c r="F38" s="89">
        <v>10</v>
      </c>
      <c r="G38" s="89">
        <v>100</v>
      </c>
      <c r="H38" s="89">
        <v>5</v>
      </c>
      <c r="I38" s="89">
        <v>5</v>
      </c>
      <c r="J38" s="89">
        <v>1</v>
      </c>
      <c r="K38" s="89">
        <v>9</v>
      </c>
      <c r="L38" s="95">
        <v>90</v>
      </c>
      <c r="M38" s="89">
        <v>90</v>
      </c>
      <c r="N38" s="96">
        <v>0</v>
      </c>
      <c r="O38" s="96">
        <v>1</v>
      </c>
      <c r="P38" s="96">
        <v>50</v>
      </c>
      <c r="Q38" s="96" t="s">
        <v>148</v>
      </c>
      <c r="R38" s="96" t="str">
        <f t="shared" si="0"/>
        <v>Jamao al Norte</v>
      </c>
    </row>
    <row r="39" spans="3:18" ht="30" customHeight="1" thickTop="1" thickBot="1" x14ac:dyDescent="0.35">
      <c r="C39" s="89" t="s">
        <v>90</v>
      </c>
      <c r="D39" s="89">
        <v>8</v>
      </c>
      <c r="E39" s="89">
        <v>8</v>
      </c>
      <c r="F39" s="89">
        <v>40</v>
      </c>
      <c r="G39" s="89">
        <v>100</v>
      </c>
      <c r="H39" s="89">
        <v>0</v>
      </c>
      <c r="I39" s="89">
        <v>0</v>
      </c>
      <c r="J39" s="89">
        <v>0</v>
      </c>
      <c r="K39" s="89">
        <v>40</v>
      </c>
      <c r="L39" s="95">
        <v>100</v>
      </c>
      <c r="M39" s="89">
        <v>100</v>
      </c>
      <c r="N39" s="96">
        <v>0</v>
      </c>
      <c r="O39" s="97">
        <v>0</v>
      </c>
      <c r="P39" s="96">
        <v>100</v>
      </c>
      <c r="Q39" s="96" t="s">
        <v>148</v>
      </c>
      <c r="R39" s="96" t="str">
        <f t="shared" si="0"/>
        <v>Gaspar hernandez</v>
      </c>
    </row>
    <row r="40" spans="3:18" ht="30" customHeight="1" thickTop="1" thickBot="1" x14ac:dyDescent="0.35">
      <c r="C40" s="89" t="s">
        <v>124</v>
      </c>
      <c r="D40" s="89">
        <v>4</v>
      </c>
      <c r="E40" s="89">
        <v>4</v>
      </c>
      <c r="F40" s="89">
        <v>20</v>
      </c>
      <c r="G40" s="89">
        <v>100</v>
      </c>
      <c r="H40" s="89">
        <v>5</v>
      </c>
      <c r="I40" s="89">
        <v>5</v>
      </c>
      <c r="J40" s="89">
        <v>1</v>
      </c>
      <c r="K40" s="89">
        <v>19</v>
      </c>
      <c r="L40" s="95">
        <v>95</v>
      </c>
      <c r="M40" s="89">
        <v>95</v>
      </c>
      <c r="N40" s="96">
        <v>0</v>
      </c>
      <c r="O40" s="97">
        <v>1</v>
      </c>
      <c r="P40" s="96">
        <v>100</v>
      </c>
      <c r="Q40" s="96" t="s">
        <v>148</v>
      </c>
      <c r="R40" s="96" t="str">
        <f t="shared" si="0"/>
        <v>Gaspar hernandez</v>
      </c>
    </row>
    <row r="41" spans="3:18" ht="30" customHeight="1" thickTop="1" thickBot="1" x14ac:dyDescent="0.35">
      <c r="C41" s="89" t="s">
        <v>70</v>
      </c>
      <c r="D41" s="89">
        <v>2</v>
      </c>
      <c r="E41" s="89">
        <v>2</v>
      </c>
      <c r="F41" s="89">
        <v>10</v>
      </c>
      <c r="G41" s="89">
        <v>100</v>
      </c>
      <c r="H41" s="89">
        <v>0</v>
      </c>
      <c r="I41" s="89">
        <v>0</v>
      </c>
      <c r="J41" s="89">
        <v>0</v>
      </c>
      <c r="K41" s="89">
        <v>10</v>
      </c>
      <c r="L41" s="95">
        <v>100</v>
      </c>
      <c r="M41" s="89">
        <v>100</v>
      </c>
      <c r="N41" s="96">
        <v>0</v>
      </c>
      <c r="O41" s="97">
        <v>0</v>
      </c>
      <c r="P41" s="96">
        <v>100</v>
      </c>
      <c r="Q41" s="96" t="s">
        <v>148</v>
      </c>
      <c r="R41" s="96" t="str">
        <f t="shared" si="0"/>
        <v>Gaspar hernandez</v>
      </c>
    </row>
    <row r="42" spans="3:18" ht="26.4" customHeight="1" thickTop="1" thickBot="1" x14ac:dyDescent="0.35">
      <c r="C42" s="89" t="s">
        <v>63</v>
      </c>
      <c r="D42" s="89">
        <v>76</v>
      </c>
      <c r="E42" s="89">
        <v>76</v>
      </c>
      <c r="F42" s="89">
        <v>380</v>
      </c>
      <c r="G42" s="89">
        <v>100</v>
      </c>
      <c r="H42" s="89">
        <v>140</v>
      </c>
      <c r="I42" s="89">
        <v>140</v>
      </c>
      <c r="J42" s="89">
        <v>40</v>
      </c>
      <c r="K42" s="89">
        <v>340</v>
      </c>
      <c r="L42" s="95">
        <v>89.473684210526315</v>
      </c>
      <c r="M42" s="89">
        <v>89.473684210526315</v>
      </c>
      <c r="N42" s="96">
        <v>0</v>
      </c>
      <c r="O42" s="97">
        <v>40</v>
      </c>
      <c r="P42" s="96">
        <v>100</v>
      </c>
      <c r="Q42" s="96" t="s">
        <v>149</v>
      </c>
      <c r="R42" s="96" t="str">
        <f t="shared" si="0"/>
        <v>Moca</v>
      </c>
    </row>
    <row r="43" spans="3:18" ht="27.6" customHeight="1" thickTop="1" thickBot="1" x14ac:dyDescent="0.35">
      <c r="C43" s="89" t="s">
        <v>64</v>
      </c>
      <c r="D43" s="89">
        <v>16</v>
      </c>
      <c r="E43" s="89">
        <v>16</v>
      </c>
      <c r="F43" s="89">
        <v>80</v>
      </c>
      <c r="G43" s="89">
        <v>100</v>
      </c>
      <c r="H43" s="89">
        <v>26</v>
      </c>
      <c r="I43" s="89">
        <v>26</v>
      </c>
      <c r="J43" s="89">
        <v>9</v>
      </c>
      <c r="K43" s="89">
        <v>71</v>
      </c>
      <c r="L43" s="95">
        <v>88.75</v>
      </c>
      <c r="M43" s="89">
        <v>88.75</v>
      </c>
      <c r="N43" s="96">
        <v>0</v>
      </c>
      <c r="O43" s="97">
        <v>9</v>
      </c>
      <c r="P43" s="96">
        <v>100</v>
      </c>
      <c r="Q43" s="96" t="s">
        <v>149</v>
      </c>
      <c r="R43" s="96" t="str">
        <f t="shared" si="0"/>
        <v>Moca</v>
      </c>
    </row>
    <row r="44" spans="3:18" ht="27.6" customHeight="1" thickTop="1" thickBot="1" x14ac:dyDescent="0.35">
      <c r="C44" s="89" t="s">
        <v>86</v>
      </c>
      <c r="D44" s="89">
        <v>20</v>
      </c>
      <c r="E44" s="89">
        <v>20</v>
      </c>
      <c r="F44" s="89">
        <v>100</v>
      </c>
      <c r="G44" s="89">
        <v>100</v>
      </c>
      <c r="H44" s="89">
        <v>2</v>
      </c>
      <c r="I44" s="89">
        <v>2</v>
      </c>
      <c r="J44" s="89">
        <v>2</v>
      </c>
      <c r="K44" s="89">
        <v>98</v>
      </c>
      <c r="L44" s="95">
        <v>98</v>
      </c>
      <c r="M44" s="89">
        <v>98</v>
      </c>
      <c r="N44" s="96">
        <v>0</v>
      </c>
      <c r="O44" s="97">
        <v>2</v>
      </c>
      <c r="P44" s="96">
        <v>100</v>
      </c>
      <c r="Q44" s="96" t="s">
        <v>149</v>
      </c>
      <c r="R44" s="96" t="str">
        <f t="shared" si="0"/>
        <v>Moca</v>
      </c>
    </row>
    <row r="45" spans="3:18" ht="27.6" customHeight="1" thickTop="1" thickBot="1" x14ac:dyDescent="0.35">
      <c r="C45" s="89" t="s">
        <v>87</v>
      </c>
      <c r="D45" s="89">
        <v>20</v>
      </c>
      <c r="E45" s="89">
        <v>20</v>
      </c>
      <c r="F45" s="89">
        <v>100</v>
      </c>
      <c r="G45" s="89">
        <v>100</v>
      </c>
      <c r="H45" s="89">
        <v>1</v>
      </c>
      <c r="I45" s="89">
        <v>1</v>
      </c>
      <c r="J45" s="89">
        <v>1</v>
      </c>
      <c r="K45" s="89">
        <v>99</v>
      </c>
      <c r="L45" s="95">
        <v>99</v>
      </c>
      <c r="M45" s="89">
        <v>99</v>
      </c>
      <c r="N45" s="96">
        <v>0</v>
      </c>
      <c r="O45" s="97">
        <v>1</v>
      </c>
      <c r="P45" s="96">
        <v>100</v>
      </c>
      <c r="Q45" s="96" t="s">
        <v>149</v>
      </c>
      <c r="R45" s="96" t="str">
        <f t="shared" si="0"/>
        <v>Moca</v>
      </c>
    </row>
    <row r="46" spans="3:18" ht="27.6" customHeight="1" thickTop="1" thickBot="1" x14ac:dyDescent="0.35">
      <c r="C46" s="89" t="s">
        <v>145</v>
      </c>
      <c r="D46" s="89">
        <v>5</v>
      </c>
      <c r="E46" s="89">
        <v>4</v>
      </c>
      <c r="F46" s="89">
        <v>20</v>
      </c>
      <c r="G46" s="89">
        <v>80</v>
      </c>
      <c r="H46" s="89">
        <v>0</v>
      </c>
      <c r="I46" s="89">
        <v>0</v>
      </c>
      <c r="J46" s="89">
        <v>0</v>
      </c>
      <c r="K46" s="89">
        <v>20</v>
      </c>
      <c r="L46" s="95">
        <v>100</v>
      </c>
      <c r="M46" s="89">
        <v>80</v>
      </c>
      <c r="N46" s="96">
        <v>0</v>
      </c>
      <c r="O46" s="97">
        <v>0</v>
      </c>
      <c r="P46" s="96">
        <v>100</v>
      </c>
      <c r="Q46" s="96" t="s">
        <v>149</v>
      </c>
      <c r="R46" s="96" t="str">
        <f t="shared" si="0"/>
        <v>Moca</v>
      </c>
    </row>
    <row r="47" spans="3:18" ht="27.6" customHeight="1" thickTop="1" thickBot="1" x14ac:dyDescent="0.35">
      <c r="C47" s="89" t="s">
        <v>88</v>
      </c>
      <c r="D47" s="89">
        <v>12</v>
      </c>
      <c r="E47" s="89">
        <v>12</v>
      </c>
      <c r="F47" s="89">
        <v>60</v>
      </c>
      <c r="G47" s="89">
        <v>100</v>
      </c>
      <c r="H47" s="89">
        <v>2</v>
      </c>
      <c r="I47" s="89">
        <v>2</v>
      </c>
      <c r="J47" s="89">
        <v>2</v>
      </c>
      <c r="K47" s="89">
        <v>58</v>
      </c>
      <c r="L47" s="95">
        <v>96.666666666666671</v>
      </c>
      <c r="M47" s="89">
        <v>96.666666666666686</v>
      </c>
      <c r="N47" s="96">
        <v>0</v>
      </c>
      <c r="O47" s="97">
        <v>2</v>
      </c>
      <c r="P47" s="96">
        <v>100</v>
      </c>
      <c r="Q47" s="96" t="s">
        <v>149</v>
      </c>
      <c r="R47" s="96" t="str">
        <f t="shared" si="0"/>
        <v>Moca</v>
      </c>
    </row>
    <row r="48" spans="3:18" ht="27.6" customHeight="1" thickTop="1" thickBot="1" x14ac:dyDescent="0.35">
      <c r="C48" s="89" t="s">
        <v>65</v>
      </c>
      <c r="D48" s="89">
        <v>6</v>
      </c>
      <c r="E48" s="89">
        <v>6</v>
      </c>
      <c r="F48" s="89">
        <v>30</v>
      </c>
      <c r="G48" s="89">
        <v>100</v>
      </c>
      <c r="H48" s="89">
        <v>1</v>
      </c>
      <c r="I48" s="89">
        <v>1</v>
      </c>
      <c r="J48" s="89">
        <v>1</v>
      </c>
      <c r="K48" s="89">
        <v>29</v>
      </c>
      <c r="L48" s="95">
        <v>96.666666666666671</v>
      </c>
      <c r="M48" s="89">
        <v>96.666666666666686</v>
      </c>
      <c r="N48" s="96">
        <v>0</v>
      </c>
      <c r="O48" s="97">
        <v>1</v>
      </c>
      <c r="P48" s="96">
        <v>100</v>
      </c>
      <c r="Q48" s="96" t="s">
        <v>149</v>
      </c>
      <c r="R48" s="96" t="str">
        <f t="shared" si="0"/>
        <v>Moca</v>
      </c>
    </row>
    <row r="49" spans="3:18" ht="27.6" customHeight="1" thickTop="1" thickBot="1" x14ac:dyDescent="0.35">
      <c r="C49" s="89" t="s">
        <v>147</v>
      </c>
      <c r="D49" s="89">
        <v>3</v>
      </c>
      <c r="E49" s="89">
        <v>3</v>
      </c>
      <c r="F49" s="89">
        <v>15</v>
      </c>
      <c r="G49" s="89">
        <v>100</v>
      </c>
      <c r="H49" s="89">
        <v>1</v>
      </c>
      <c r="I49" s="89">
        <v>1</v>
      </c>
      <c r="J49" s="89">
        <v>1</v>
      </c>
      <c r="K49" s="89">
        <v>14</v>
      </c>
      <c r="L49" s="95">
        <v>93.333333333333329</v>
      </c>
      <c r="M49" s="89">
        <v>93.333333333333314</v>
      </c>
      <c r="N49" s="96">
        <v>0</v>
      </c>
      <c r="O49" s="97">
        <v>1</v>
      </c>
      <c r="P49" s="96">
        <v>100</v>
      </c>
      <c r="Q49" s="96" t="s">
        <v>149</v>
      </c>
      <c r="R49" s="96" t="str">
        <f t="shared" si="0"/>
        <v>Moca</v>
      </c>
    </row>
    <row r="50" spans="3:18" ht="27.6" customHeight="1" thickTop="1" thickBot="1" x14ac:dyDescent="0.35">
      <c r="C50" s="89" t="s">
        <v>123</v>
      </c>
      <c r="D50" s="89">
        <v>16</v>
      </c>
      <c r="E50" s="89">
        <v>16</v>
      </c>
      <c r="F50" s="89">
        <v>80</v>
      </c>
      <c r="G50" s="89">
        <v>100</v>
      </c>
      <c r="H50" s="89">
        <v>23</v>
      </c>
      <c r="I50" s="89">
        <v>23</v>
      </c>
      <c r="J50" s="89">
        <v>7</v>
      </c>
      <c r="K50" s="89">
        <v>73</v>
      </c>
      <c r="L50" s="95">
        <v>91.25</v>
      </c>
      <c r="M50" s="89">
        <v>91.25</v>
      </c>
      <c r="N50" s="96">
        <v>1</v>
      </c>
      <c r="O50" s="97">
        <v>7</v>
      </c>
      <c r="P50" s="96">
        <v>100</v>
      </c>
      <c r="Q50" s="96" t="s">
        <v>149</v>
      </c>
      <c r="R50" s="96" t="str">
        <f t="shared" si="0"/>
        <v>Moca</v>
      </c>
    </row>
    <row r="51" spans="3:18" ht="27.6" customHeight="1" thickTop="1" thickBot="1" x14ac:dyDescent="0.35">
      <c r="C51" s="89" t="s">
        <v>103</v>
      </c>
      <c r="D51" s="89">
        <v>16</v>
      </c>
      <c r="E51" s="89">
        <v>15</v>
      </c>
      <c r="F51" s="89">
        <v>75</v>
      </c>
      <c r="G51" s="89">
        <v>93.75</v>
      </c>
      <c r="H51" s="89">
        <v>28</v>
      </c>
      <c r="I51" s="89">
        <v>28</v>
      </c>
      <c r="J51" s="89">
        <v>10</v>
      </c>
      <c r="K51" s="89">
        <v>65</v>
      </c>
      <c r="L51" s="95">
        <v>86.666666666666671</v>
      </c>
      <c r="M51" s="89">
        <v>81.25</v>
      </c>
      <c r="N51" s="96">
        <v>0</v>
      </c>
      <c r="O51" s="97">
        <v>10</v>
      </c>
      <c r="P51" s="96">
        <v>100</v>
      </c>
      <c r="Q51" s="96" t="s">
        <v>149</v>
      </c>
      <c r="R51" s="96" t="str">
        <f t="shared" ref="R51:R89" si="1">IFERROR(VLOOKUP(C51,MUNICIPIO,2,0)," ")</f>
        <v>Moca</v>
      </c>
    </row>
    <row r="52" spans="3:18" ht="27.6" customHeight="1" thickTop="1" thickBot="1" x14ac:dyDescent="0.35">
      <c r="C52" s="89" t="s">
        <v>198</v>
      </c>
      <c r="D52" s="89">
        <v>2</v>
      </c>
      <c r="E52" s="89">
        <v>1</v>
      </c>
      <c r="F52" s="89">
        <v>5</v>
      </c>
      <c r="G52" s="89">
        <v>50</v>
      </c>
      <c r="H52" s="89">
        <v>0</v>
      </c>
      <c r="I52" s="89">
        <v>0</v>
      </c>
      <c r="J52" s="89">
        <v>0</v>
      </c>
      <c r="K52" s="89">
        <v>5</v>
      </c>
      <c r="L52" s="95">
        <v>100</v>
      </c>
      <c r="M52" s="89">
        <v>50</v>
      </c>
      <c r="N52" s="96">
        <v>0</v>
      </c>
      <c r="O52" s="97">
        <v>0</v>
      </c>
      <c r="P52" s="96">
        <v>100</v>
      </c>
      <c r="Q52" s="96" t="s">
        <v>149</v>
      </c>
      <c r="R52" s="96" t="str">
        <f t="shared" si="1"/>
        <v>Moca</v>
      </c>
    </row>
    <row r="53" spans="3:18" ht="27.6" customHeight="1" thickTop="1" thickBot="1" x14ac:dyDescent="0.35">
      <c r="C53" s="89" t="s">
        <v>222</v>
      </c>
      <c r="D53" s="89">
        <v>16</v>
      </c>
      <c r="E53" s="89">
        <v>16</v>
      </c>
      <c r="F53" s="89">
        <v>80</v>
      </c>
      <c r="G53" s="89">
        <v>100</v>
      </c>
      <c r="H53" s="89">
        <v>9</v>
      </c>
      <c r="I53" s="89">
        <v>9</v>
      </c>
      <c r="J53" s="89">
        <v>6</v>
      </c>
      <c r="K53" s="89">
        <v>74</v>
      </c>
      <c r="L53" s="95">
        <v>92.5</v>
      </c>
      <c r="M53" s="89">
        <v>92.5</v>
      </c>
      <c r="N53" s="96">
        <v>0</v>
      </c>
      <c r="O53" s="97">
        <v>6</v>
      </c>
      <c r="P53" s="96">
        <v>100</v>
      </c>
      <c r="Q53" s="96" t="s">
        <v>149</v>
      </c>
      <c r="R53" s="96" t="str">
        <f t="shared" si="1"/>
        <v>Cayetano Germosen</v>
      </c>
    </row>
    <row r="54" spans="3:18" ht="27.6" customHeight="1" thickTop="1" thickBot="1" x14ac:dyDescent="0.35">
      <c r="C54" s="89" t="s">
        <v>67</v>
      </c>
      <c r="D54" s="89">
        <v>16</v>
      </c>
      <c r="E54" s="89">
        <v>16</v>
      </c>
      <c r="F54" s="89">
        <v>80</v>
      </c>
      <c r="G54" s="89">
        <v>100</v>
      </c>
      <c r="H54" s="89">
        <v>25</v>
      </c>
      <c r="I54" s="89">
        <v>25</v>
      </c>
      <c r="J54" s="89">
        <v>7</v>
      </c>
      <c r="K54" s="89">
        <v>73</v>
      </c>
      <c r="L54" s="95">
        <v>91.25</v>
      </c>
      <c r="M54" s="89">
        <v>91.25</v>
      </c>
      <c r="N54" s="96">
        <v>0</v>
      </c>
      <c r="O54" s="97">
        <v>7</v>
      </c>
      <c r="P54" s="96">
        <v>56.25</v>
      </c>
      <c r="Q54" s="96" t="s">
        <v>149</v>
      </c>
      <c r="R54" s="96" t="str">
        <f t="shared" si="1"/>
        <v>Cayetano Germosen</v>
      </c>
    </row>
    <row r="55" spans="3:18" ht="27.6" customHeight="1" thickTop="1" thickBot="1" x14ac:dyDescent="0.35">
      <c r="C55" s="89" t="s">
        <v>99</v>
      </c>
      <c r="D55" s="89">
        <v>4</v>
      </c>
      <c r="E55" s="89">
        <v>4</v>
      </c>
      <c r="F55" s="89">
        <v>20</v>
      </c>
      <c r="G55" s="89">
        <v>100</v>
      </c>
      <c r="H55" s="89">
        <v>3</v>
      </c>
      <c r="I55" s="89">
        <v>3</v>
      </c>
      <c r="J55" s="89">
        <v>2</v>
      </c>
      <c r="K55" s="89">
        <v>18</v>
      </c>
      <c r="L55" s="95">
        <v>90</v>
      </c>
      <c r="M55" s="89">
        <v>90</v>
      </c>
      <c r="N55" s="96">
        <v>3</v>
      </c>
      <c r="O55" s="97">
        <v>2</v>
      </c>
      <c r="P55" s="96">
        <v>100</v>
      </c>
      <c r="Q55" s="96" t="s">
        <v>149</v>
      </c>
      <c r="R55" s="96" t="str">
        <f t="shared" si="1"/>
        <v>Cayetano Germosen</v>
      </c>
    </row>
    <row r="56" spans="3:18" ht="27.6" customHeight="1" thickTop="1" thickBot="1" x14ac:dyDescent="0.35">
      <c r="C56" s="89" t="s">
        <v>68</v>
      </c>
      <c r="D56" s="89">
        <v>4</v>
      </c>
      <c r="E56" s="89">
        <v>4</v>
      </c>
      <c r="F56" s="89">
        <v>20</v>
      </c>
      <c r="G56" s="89">
        <v>100</v>
      </c>
      <c r="H56" s="89">
        <v>4</v>
      </c>
      <c r="I56" s="89">
        <v>4</v>
      </c>
      <c r="J56" s="89">
        <v>2</v>
      </c>
      <c r="K56" s="89">
        <v>18</v>
      </c>
      <c r="L56" s="95">
        <v>90</v>
      </c>
      <c r="M56" s="89">
        <v>90</v>
      </c>
      <c r="N56" s="96">
        <v>0</v>
      </c>
      <c r="O56" s="97">
        <v>2</v>
      </c>
      <c r="P56" s="96">
        <v>100</v>
      </c>
      <c r="Q56" s="96" t="s">
        <v>149</v>
      </c>
      <c r="R56" s="96" t="str">
        <f t="shared" si="1"/>
        <v>Cayetano Germosen</v>
      </c>
    </row>
    <row r="57" spans="3:18" ht="27.6" customHeight="1" thickTop="1" thickBot="1" x14ac:dyDescent="0.35">
      <c r="C57" s="89" t="s">
        <v>126</v>
      </c>
      <c r="D57" s="89">
        <v>4</v>
      </c>
      <c r="E57" s="89">
        <v>3</v>
      </c>
      <c r="F57" s="89">
        <v>15</v>
      </c>
      <c r="G57" s="89">
        <v>75</v>
      </c>
      <c r="H57" s="89">
        <v>0</v>
      </c>
      <c r="I57" s="89">
        <v>0</v>
      </c>
      <c r="J57" s="89">
        <v>0</v>
      </c>
      <c r="K57" s="89">
        <v>15</v>
      </c>
      <c r="L57" s="95">
        <v>100</v>
      </c>
      <c r="M57" s="89">
        <v>75</v>
      </c>
      <c r="N57" s="96">
        <v>0</v>
      </c>
      <c r="O57" s="97">
        <v>0</v>
      </c>
      <c r="P57" s="96">
        <v>100</v>
      </c>
      <c r="Q57" s="96" t="s">
        <v>149</v>
      </c>
      <c r="R57" s="96" t="str">
        <f t="shared" si="1"/>
        <v>Cayetano Germosen</v>
      </c>
    </row>
    <row r="58" spans="3:18" ht="27.6" customHeight="1" thickTop="1" thickBot="1" x14ac:dyDescent="0.35">
      <c r="C58" s="89" t="s">
        <v>69</v>
      </c>
      <c r="D58" s="89">
        <v>8</v>
      </c>
      <c r="E58" s="89">
        <v>8</v>
      </c>
      <c r="F58" s="89">
        <v>40</v>
      </c>
      <c r="G58" s="89">
        <v>100</v>
      </c>
      <c r="H58" s="89">
        <v>0</v>
      </c>
      <c r="I58" s="89">
        <v>0</v>
      </c>
      <c r="J58" s="89">
        <v>0</v>
      </c>
      <c r="K58" s="89">
        <v>40</v>
      </c>
      <c r="L58" s="95">
        <v>100</v>
      </c>
      <c r="M58" s="89">
        <v>100</v>
      </c>
      <c r="N58" s="96">
        <v>3</v>
      </c>
      <c r="O58" s="97">
        <v>0</v>
      </c>
      <c r="P58" s="96">
        <v>100</v>
      </c>
      <c r="Q58" s="96" t="s">
        <v>149</v>
      </c>
      <c r="R58" s="96" t="str">
        <f t="shared" si="1"/>
        <v>Jamao al Norte</v>
      </c>
    </row>
    <row r="59" spans="3:18" ht="27.6" customHeight="1" thickTop="1" thickBot="1" x14ac:dyDescent="0.35">
      <c r="C59" s="89" t="s">
        <v>206</v>
      </c>
      <c r="D59" s="89">
        <v>2</v>
      </c>
      <c r="E59" s="89">
        <v>2</v>
      </c>
      <c r="F59" s="89">
        <v>10</v>
      </c>
      <c r="G59" s="89">
        <v>100</v>
      </c>
      <c r="H59" s="89">
        <v>0</v>
      </c>
      <c r="I59" s="89">
        <v>0</v>
      </c>
      <c r="J59" s="89">
        <v>0</v>
      </c>
      <c r="K59" s="89">
        <v>10</v>
      </c>
      <c r="L59" s="95">
        <v>100</v>
      </c>
      <c r="M59" s="89">
        <v>100</v>
      </c>
      <c r="N59" s="96">
        <v>0</v>
      </c>
      <c r="O59" s="97">
        <v>0</v>
      </c>
      <c r="P59" s="96">
        <v>100</v>
      </c>
      <c r="Q59" s="96" t="s">
        <v>149</v>
      </c>
      <c r="R59" s="96" t="str">
        <f t="shared" si="1"/>
        <v>Jamao al Norte</v>
      </c>
    </row>
    <row r="60" spans="3:18" ht="37.200000000000003" customHeight="1" thickTop="1" thickBot="1" x14ac:dyDescent="0.35">
      <c r="C60" s="89" t="s">
        <v>192</v>
      </c>
      <c r="D60" s="89">
        <v>2</v>
      </c>
      <c r="E60" s="89">
        <v>1</v>
      </c>
      <c r="F60" s="89">
        <v>5</v>
      </c>
      <c r="G60" s="89">
        <v>50</v>
      </c>
      <c r="H60" s="89">
        <v>0</v>
      </c>
      <c r="I60" s="89">
        <v>0</v>
      </c>
      <c r="J60" s="89">
        <v>0</v>
      </c>
      <c r="K60" s="89">
        <v>5</v>
      </c>
      <c r="L60" s="95">
        <v>100</v>
      </c>
      <c r="M60" s="89">
        <v>50</v>
      </c>
      <c r="N60" s="96">
        <v>2</v>
      </c>
      <c r="O60" s="97">
        <v>0</v>
      </c>
      <c r="P60" s="96">
        <v>100</v>
      </c>
      <c r="Q60" s="96" t="s">
        <v>149</v>
      </c>
      <c r="R60" s="96" t="str">
        <f t="shared" si="1"/>
        <v>Jamao al Norte</v>
      </c>
    </row>
    <row r="61" spans="3:18" ht="37.200000000000003" customHeight="1" thickTop="1" thickBot="1" x14ac:dyDescent="0.35">
      <c r="C61" s="89" t="s">
        <v>90</v>
      </c>
      <c r="D61" s="89">
        <v>8</v>
      </c>
      <c r="E61" s="89">
        <v>8</v>
      </c>
      <c r="F61" s="89">
        <v>40</v>
      </c>
      <c r="G61" s="89">
        <v>100</v>
      </c>
      <c r="H61" s="89">
        <v>2</v>
      </c>
      <c r="I61" s="89">
        <v>2</v>
      </c>
      <c r="J61" s="89">
        <v>2</v>
      </c>
      <c r="K61" s="89">
        <v>38</v>
      </c>
      <c r="L61" s="95">
        <v>95</v>
      </c>
      <c r="M61" s="89">
        <v>95</v>
      </c>
      <c r="N61" s="96">
        <v>3</v>
      </c>
      <c r="O61" s="97">
        <v>2</v>
      </c>
      <c r="P61" s="96">
        <v>100</v>
      </c>
      <c r="Q61" s="96" t="s">
        <v>149</v>
      </c>
      <c r="R61" s="96" t="str">
        <f t="shared" si="1"/>
        <v>Gaspar hernandez</v>
      </c>
    </row>
    <row r="62" spans="3:18" ht="37.200000000000003" customHeight="1" thickTop="1" thickBot="1" x14ac:dyDescent="0.35">
      <c r="C62" s="89" t="s">
        <v>124</v>
      </c>
      <c r="D62" s="89">
        <v>4</v>
      </c>
      <c r="E62" s="89">
        <v>2</v>
      </c>
      <c r="F62" s="89">
        <v>10</v>
      </c>
      <c r="G62" s="89">
        <v>50</v>
      </c>
      <c r="H62" s="89">
        <v>0</v>
      </c>
      <c r="I62" s="89">
        <v>0</v>
      </c>
      <c r="J62" s="89">
        <v>0</v>
      </c>
      <c r="K62" s="89">
        <v>10</v>
      </c>
      <c r="L62" s="95">
        <v>100</v>
      </c>
      <c r="M62" s="89">
        <v>50</v>
      </c>
      <c r="N62" s="96">
        <v>0</v>
      </c>
      <c r="O62" s="97">
        <v>0</v>
      </c>
      <c r="P62" s="96">
        <v>100</v>
      </c>
      <c r="Q62" s="96" t="s">
        <v>149</v>
      </c>
      <c r="R62" s="96" t="str">
        <f t="shared" si="1"/>
        <v>Gaspar hernandez</v>
      </c>
    </row>
    <row r="63" spans="3:18" ht="27.6" customHeight="1" thickTop="1" thickBot="1" x14ac:dyDescent="0.35">
      <c r="C63" s="89" t="s">
        <v>70</v>
      </c>
      <c r="D63" s="89">
        <v>2</v>
      </c>
      <c r="E63" s="89">
        <v>1</v>
      </c>
      <c r="F63" s="89">
        <v>5</v>
      </c>
      <c r="G63" s="89">
        <v>50</v>
      </c>
      <c r="H63" s="89">
        <v>0</v>
      </c>
      <c r="I63" s="89">
        <v>0</v>
      </c>
      <c r="J63" s="89">
        <v>0</v>
      </c>
      <c r="K63" s="89">
        <v>5</v>
      </c>
      <c r="L63" s="95">
        <v>100</v>
      </c>
      <c r="M63" s="89">
        <v>50</v>
      </c>
      <c r="N63" s="96">
        <v>0</v>
      </c>
      <c r="O63" s="97">
        <v>0</v>
      </c>
      <c r="P63" s="96">
        <v>100</v>
      </c>
      <c r="Q63" s="96" t="s">
        <v>149</v>
      </c>
      <c r="R63" s="96" t="str">
        <f>IFERROR(VLOOKUP(C63,MUNICIPIO,2,0)," ")</f>
        <v>Gaspar hernandez</v>
      </c>
    </row>
    <row r="64" spans="3:18" ht="27.6" customHeight="1" thickTop="1" thickBot="1" x14ac:dyDescent="0.35">
      <c r="C64" s="89" t="s">
        <v>63</v>
      </c>
      <c r="D64" s="89">
        <v>76</v>
      </c>
      <c r="E64" s="89">
        <v>76</v>
      </c>
      <c r="F64" s="89">
        <v>380</v>
      </c>
      <c r="G64" s="89">
        <v>100</v>
      </c>
      <c r="H64" s="89">
        <v>68</v>
      </c>
      <c r="I64" s="89">
        <v>61</v>
      </c>
      <c r="J64" s="89">
        <v>32</v>
      </c>
      <c r="K64" s="89">
        <v>348</v>
      </c>
      <c r="L64" s="95">
        <v>91.578947368421055</v>
      </c>
      <c r="M64" s="89">
        <v>91.578947368421055</v>
      </c>
      <c r="N64" s="96">
        <v>8</v>
      </c>
      <c r="O64" s="97">
        <v>32</v>
      </c>
      <c r="P64" s="96">
        <v>100</v>
      </c>
      <c r="Q64" s="96" t="s">
        <v>150</v>
      </c>
      <c r="R64" s="96" t="str">
        <f t="shared" si="1"/>
        <v>Moca</v>
      </c>
    </row>
    <row r="65" spans="3:18" ht="27.6" customHeight="1" thickTop="1" thickBot="1" x14ac:dyDescent="0.35">
      <c r="C65" s="89" t="s">
        <v>64</v>
      </c>
      <c r="D65" s="89">
        <v>16</v>
      </c>
      <c r="E65" s="89">
        <v>16</v>
      </c>
      <c r="F65" s="89">
        <v>80</v>
      </c>
      <c r="G65" s="89">
        <v>100</v>
      </c>
      <c r="H65" s="89">
        <v>45</v>
      </c>
      <c r="I65" s="89">
        <v>43</v>
      </c>
      <c r="J65" s="89">
        <v>13</v>
      </c>
      <c r="K65" s="89">
        <v>67</v>
      </c>
      <c r="L65" s="95">
        <v>83.75</v>
      </c>
      <c r="M65" s="89">
        <v>83.75</v>
      </c>
      <c r="N65" s="96">
        <v>0</v>
      </c>
      <c r="O65" s="97">
        <v>13</v>
      </c>
      <c r="P65" s="96">
        <v>93.75</v>
      </c>
      <c r="Q65" s="96" t="s">
        <v>150</v>
      </c>
      <c r="R65" s="96" t="str">
        <f t="shared" si="1"/>
        <v>Moca</v>
      </c>
    </row>
    <row r="66" spans="3:18" ht="27.6" customHeight="1" thickTop="1" thickBot="1" x14ac:dyDescent="0.35">
      <c r="C66" s="89" t="s">
        <v>86</v>
      </c>
      <c r="D66" s="89">
        <v>12</v>
      </c>
      <c r="E66" s="89">
        <v>11</v>
      </c>
      <c r="F66" s="89">
        <v>55</v>
      </c>
      <c r="G66" s="89">
        <v>91.666666666666657</v>
      </c>
      <c r="H66" s="89">
        <v>1</v>
      </c>
      <c r="I66" s="89">
        <v>1</v>
      </c>
      <c r="J66" s="89">
        <v>1</v>
      </c>
      <c r="K66" s="89">
        <v>54</v>
      </c>
      <c r="L66" s="95">
        <v>98.181818181818187</v>
      </c>
      <c r="M66" s="89">
        <v>90</v>
      </c>
      <c r="N66" s="96">
        <v>0</v>
      </c>
      <c r="O66" s="97">
        <v>1</v>
      </c>
      <c r="P66" s="96">
        <v>81.8</v>
      </c>
      <c r="Q66" s="96" t="s">
        <v>150</v>
      </c>
      <c r="R66" s="96" t="str">
        <f t="shared" si="1"/>
        <v>Moca</v>
      </c>
    </row>
    <row r="67" spans="3:18" ht="27.6" customHeight="1" thickTop="1" thickBot="1" x14ac:dyDescent="0.35">
      <c r="C67" s="89" t="s">
        <v>87</v>
      </c>
      <c r="D67" s="89">
        <v>12</v>
      </c>
      <c r="E67" s="89">
        <v>8</v>
      </c>
      <c r="F67" s="89">
        <v>40</v>
      </c>
      <c r="G67" s="89">
        <v>66.666666666666657</v>
      </c>
      <c r="H67" s="89">
        <v>0</v>
      </c>
      <c r="I67" s="89">
        <v>0</v>
      </c>
      <c r="J67" s="89">
        <v>0</v>
      </c>
      <c r="K67" s="89">
        <v>40</v>
      </c>
      <c r="L67" s="95">
        <v>100</v>
      </c>
      <c r="M67" s="89">
        <v>66.666666666666657</v>
      </c>
      <c r="N67" s="96">
        <v>0</v>
      </c>
      <c r="O67" s="97">
        <v>0</v>
      </c>
      <c r="P67" s="96">
        <v>100</v>
      </c>
      <c r="Q67" s="96" t="s">
        <v>150</v>
      </c>
      <c r="R67" s="96" t="str">
        <f t="shared" si="1"/>
        <v>Moca</v>
      </c>
    </row>
    <row r="68" spans="3:18" ht="27.6" customHeight="1" thickTop="1" thickBot="1" x14ac:dyDescent="0.35">
      <c r="C68" s="89" t="s">
        <v>145</v>
      </c>
      <c r="D68" s="89">
        <v>3</v>
      </c>
      <c r="E68" s="89">
        <v>3</v>
      </c>
      <c r="F68" s="89">
        <v>15</v>
      </c>
      <c r="G68" s="89">
        <v>100</v>
      </c>
      <c r="H68" s="89">
        <v>5</v>
      </c>
      <c r="I68" s="89">
        <v>5</v>
      </c>
      <c r="J68" s="89">
        <v>2</v>
      </c>
      <c r="K68" s="89">
        <v>13</v>
      </c>
      <c r="L68" s="95">
        <v>86.666666666666671</v>
      </c>
      <c r="M68" s="89">
        <v>86.666666666666686</v>
      </c>
      <c r="N68" s="96">
        <v>0</v>
      </c>
      <c r="O68" s="97">
        <v>2</v>
      </c>
      <c r="P68" s="96">
        <v>100</v>
      </c>
      <c r="Q68" s="96" t="s">
        <v>150</v>
      </c>
      <c r="R68" s="96" t="str">
        <f t="shared" si="1"/>
        <v>Moca</v>
      </c>
    </row>
    <row r="69" spans="3:18" ht="27.6" customHeight="1" thickTop="1" thickBot="1" x14ac:dyDescent="0.35">
      <c r="C69" s="89" t="s">
        <v>146</v>
      </c>
      <c r="D69" s="89">
        <v>3</v>
      </c>
      <c r="E69" s="89">
        <v>2</v>
      </c>
      <c r="F69" s="89">
        <v>10</v>
      </c>
      <c r="G69" s="89">
        <v>66.666666666666657</v>
      </c>
      <c r="H69" s="89">
        <v>0</v>
      </c>
      <c r="I69" s="89">
        <v>0</v>
      </c>
      <c r="J69" s="89">
        <v>0</v>
      </c>
      <c r="K69" s="89">
        <v>10</v>
      </c>
      <c r="L69" s="95">
        <v>100</v>
      </c>
      <c r="M69" s="89">
        <v>66.666666666666657</v>
      </c>
      <c r="N69" s="96">
        <v>0</v>
      </c>
      <c r="O69" s="97">
        <v>0</v>
      </c>
      <c r="P69" s="96">
        <v>100</v>
      </c>
      <c r="Q69" s="96" t="s">
        <v>150</v>
      </c>
      <c r="R69" s="96" t="str">
        <f t="shared" si="1"/>
        <v>Moca</v>
      </c>
    </row>
    <row r="70" spans="3:18" ht="27.6" customHeight="1" thickTop="1" thickBot="1" x14ac:dyDescent="0.35">
      <c r="C70" s="89" t="s">
        <v>88</v>
      </c>
      <c r="D70" s="89">
        <v>20</v>
      </c>
      <c r="E70" s="89">
        <v>20</v>
      </c>
      <c r="F70" s="89">
        <v>100</v>
      </c>
      <c r="G70" s="89">
        <v>100</v>
      </c>
      <c r="H70" s="89">
        <v>19</v>
      </c>
      <c r="I70" s="89">
        <v>9</v>
      </c>
      <c r="J70" s="89">
        <v>8</v>
      </c>
      <c r="K70" s="89">
        <v>92</v>
      </c>
      <c r="L70" s="95">
        <v>92</v>
      </c>
      <c r="M70" s="89">
        <v>92</v>
      </c>
      <c r="N70" s="96">
        <v>0</v>
      </c>
      <c r="O70" s="97">
        <v>8</v>
      </c>
      <c r="P70" s="96">
        <v>100</v>
      </c>
      <c r="Q70" s="96" t="s">
        <v>150</v>
      </c>
      <c r="R70" s="96" t="str">
        <f t="shared" si="1"/>
        <v>Moca</v>
      </c>
    </row>
    <row r="71" spans="3:18" ht="27.6" customHeight="1" thickTop="1" thickBot="1" x14ac:dyDescent="0.35">
      <c r="C71" s="89" t="s">
        <v>65</v>
      </c>
      <c r="D71" s="89">
        <v>10</v>
      </c>
      <c r="E71" s="89">
        <v>6</v>
      </c>
      <c r="F71" s="89">
        <v>30</v>
      </c>
      <c r="G71" s="89">
        <v>60</v>
      </c>
      <c r="H71" s="89">
        <v>1</v>
      </c>
      <c r="I71" s="89">
        <v>1</v>
      </c>
      <c r="J71" s="89">
        <v>1</v>
      </c>
      <c r="K71" s="89">
        <v>29</v>
      </c>
      <c r="L71" s="95">
        <v>96.666666666666671</v>
      </c>
      <c r="M71" s="89">
        <v>58</v>
      </c>
      <c r="N71" s="96">
        <v>0</v>
      </c>
      <c r="O71" s="97">
        <v>1</v>
      </c>
      <c r="P71" s="96">
        <v>100</v>
      </c>
      <c r="Q71" s="96" t="s">
        <v>150</v>
      </c>
      <c r="R71" s="96" t="str">
        <f t="shared" si="1"/>
        <v>Moca</v>
      </c>
    </row>
    <row r="72" spans="3:18" ht="27.6" customHeight="1" thickTop="1" thickBot="1" x14ac:dyDescent="0.35">
      <c r="C72" s="89" t="s">
        <v>147</v>
      </c>
      <c r="D72" s="89">
        <v>5</v>
      </c>
      <c r="E72" s="89">
        <v>4</v>
      </c>
      <c r="F72" s="89">
        <v>20</v>
      </c>
      <c r="G72" s="89">
        <v>80</v>
      </c>
      <c r="H72" s="89">
        <v>0</v>
      </c>
      <c r="I72" s="89">
        <v>0</v>
      </c>
      <c r="J72" s="89">
        <v>0</v>
      </c>
      <c r="K72" s="89">
        <v>20</v>
      </c>
      <c r="L72" s="95">
        <v>100</v>
      </c>
      <c r="M72" s="89">
        <v>80</v>
      </c>
      <c r="N72" s="96">
        <v>0</v>
      </c>
      <c r="O72" s="97">
        <v>0</v>
      </c>
      <c r="P72" s="96">
        <v>100</v>
      </c>
      <c r="Q72" s="96" t="s">
        <v>150</v>
      </c>
      <c r="R72" s="96" t="str">
        <f t="shared" si="1"/>
        <v>Moca</v>
      </c>
    </row>
    <row r="73" spans="3:18" ht="27.6" customHeight="1" thickTop="1" thickBot="1" x14ac:dyDescent="0.35">
      <c r="C73" s="89" t="s">
        <v>123</v>
      </c>
      <c r="D73" s="89">
        <v>16</v>
      </c>
      <c r="E73" s="89">
        <v>16</v>
      </c>
      <c r="F73" s="89">
        <v>80</v>
      </c>
      <c r="G73" s="89">
        <v>100</v>
      </c>
      <c r="H73" s="89">
        <v>10</v>
      </c>
      <c r="I73" s="89">
        <v>10</v>
      </c>
      <c r="J73" s="89">
        <v>5</v>
      </c>
      <c r="K73" s="89">
        <v>75</v>
      </c>
      <c r="L73" s="95">
        <v>93.75</v>
      </c>
      <c r="M73" s="89">
        <v>93.75</v>
      </c>
      <c r="N73" s="96">
        <v>0</v>
      </c>
      <c r="O73" s="97">
        <v>5</v>
      </c>
      <c r="P73" s="96">
        <v>100</v>
      </c>
      <c r="Q73" s="96" t="s">
        <v>150</v>
      </c>
      <c r="R73" s="96" t="str">
        <f t="shared" si="1"/>
        <v>Moca</v>
      </c>
    </row>
    <row r="74" spans="3:18" ht="27.6" customHeight="1" thickTop="1" thickBot="1" x14ac:dyDescent="0.35">
      <c r="C74" s="89" t="s">
        <v>66</v>
      </c>
      <c r="D74" s="89">
        <v>8</v>
      </c>
      <c r="E74" s="89">
        <v>8</v>
      </c>
      <c r="F74" s="89">
        <v>40</v>
      </c>
      <c r="G74" s="89">
        <v>100</v>
      </c>
      <c r="H74" s="89">
        <v>9</v>
      </c>
      <c r="I74" s="89">
        <v>9</v>
      </c>
      <c r="J74" s="89">
        <v>3</v>
      </c>
      <c r="K74" s="89">
        <v>37</v>
      </c>
      <c r="L74" s="95">
        <v>92.5</v>
      </c>
      <c r="M74" s="89">
        <v>92.5</v>
      </c>
      <c r="N74" s="96">
        <v>0</v>
      </c>
      <c r="O74" s="97">
        <v>3</v>
      </c>
      <c r="P74" s="96">
        <v>100</v>
      </c>
      <c r="Q74" s="96" t="s">
        <v>150</v>
      </c>
      <c r="R74" s="96" t="str">
        <f t="shared" si="1"/>
        <v>Moca</v>
      </c>
    </row>
    <row r="75" spans="3:18" ht="27.6" customHeight="1" thickTop="1" thickBot="1" x14ac:dyDescent="0.35">
      <c r="C75" s="89" t="s">
        <v>191</v>
      </c>
      <c r="D75" s="89">
        <v>2</v>
      </c>
      <c r="E75" s="89">
        <v>2</v>
      </c>
      <c r="F75" s="89">
        <v>10</v>
      </c>
      <c r="G75" s="89">
        <v>100</v>
      </c>
      <c r="H75" s="89">
        <v>6</v>
      </c>
      <c r="I75" s="89">
        <v>6</v>
      </c>
      <c r="J75" s="89">
        <v>2</v>
      </c>
      <c r="K75" s="89">
        <v>8</v>
      </c>
      <c r="L75" s="95">
        <v>80</v>
      </c>
      <c r="M75" s="89">
        <v>80</v>
      </c>
      <c r="N75" s="96">
        <v>0</v>
      </c>
      <c r="O75" s="97">
        <v>2</v>
      </c>
      <c r="P75" s="96">
        <v>100</v>
      </c>
      <c r="Q75" s="96" t="s">
        <v>150</v>
      </c>
      <c r="R75" s="96" t="str">
        <f t="shared" si="1"/>
        <v>Moca</v>
      </c>
    </row>
    <row r="76" spans="3:18" ht="27.6" customHeight="1" thickTop="1" thickBot="1" x14ac:dyDescent="0.35">
      <c r="C76" s="89" t="s">
        <v>103</v>
      </c>
      <c r="D76" s="89">
        <v>16</v>
      </c>
      <c r="E76" s="89">
        <v>16</v>
      </c>
      <c r="F76" s="89">
        <v>80</v>
      </c>
      <c r="G76" s="89">
        <v>100</v>
      </c>
      <c r="H76" s="89">
        <v>22</v>
      </c>
      <c r="I76" s="89">
        <v>18</v>
      </c>
      <c r="J76" s="89">
        <v>7</v>
      </c>
      <c r="K76" s="89">
        <v>73</v>
      </c>
      <c r="L76" s="95">
        <v>91.25</v>
      </c>
      <c r="M76" s="89">
        <v>91.25</v>
      </c>
      <c r="N76" s="96">
        <v>0</v>
      </c>
      <c r="O76" s="97">
        <v>7</v>
      </c>
      <c r="P76" s="96">
        <v>100</v>
      </c>
      <c r="Q76" s="96" t="s">
        <v>150</v>
      </c>
      <c r="R76" s="96" t="str">
        <f t="shared" si="1"/>
        <v>Moca</v>
      </c>
    </row>
    <row r="77" spans="3:18" ht="27.6" customHeight="1" thickTop="1" thickBot="1" x14ac:dyDescent="0.35">
      <c r="C77" s="89" t="s">
        <v>198</v>
      </c>
      <c r="D77" s="89">
        <v>2</v>
      </c>
      <c r="E77" s="89">
        <v>1</v>
      </c>
      <c r="F77" s="89">
        <v>5</v>
      </c>
      <c r="G77" s="89">
        <v>50</v>
      </c>
      <c r="H77" s="89">
        <v>5</v>
      </c>
      <c r="I77" s="89">
        <v>5</v>
      </c>
      <c r="J77" s="89">
        <v>1</v>
      </c>
      <c r="K77" s="89">
        <v>4</v>
      </c>
      <c r="L77" s="95">
        <v>80</v>
      </c>
      <c r="M77" s="89">
        <v>40</v>
      </c>
      <c r="N77" s="96">
        <v>0</v>
      </c>
      <c r="O77" s="97">
        <v>1</v>
      </c>
      <c r="P77" s="96">
        <v>100</v>
      </c>
      <c r="Q77" s="96" t="s">
        <v>150</v>
      </c>
      <c r="R77" s="96" t="str">
        <f t="shared" si="1"/>
        <v>Moca</v>
      </c>
    </row>
    <row r="78" spans="3:18" ht="27.6" customHeight="1" thickTop="1" thickBot="1" x14ac:dyDescent="0.35">
      <c r="C78" s="89" t="s">
        <v>89</v>
      </c>
      <c r="D78" s="89">
        <v>16</v>
      </c>
      <c r="E78" s="89">
        <v>16</v>
      </c>
      <c r="F78" s="89">
        <v>80</v>
      </c>
      <c r="G78" s="89">
        <v>100</v>
      </c>
      <c r="H78" s="89">
        <v>51</v>
      </c>
      <c r="I78" s="89">
        <v>49</v>
      </c>
      <c r="J78" s="89">
        <v>13</v>
      </c>
      <c r="K78" s="89">
        <v>67</v>
      </c>
      <c r="L78" s="95">
        <v>83.75</v>
      </c>
      <c r="M78" s="89">
        <v>83.75</v>
      </c>
      <c r="N78" s="96">
        <v>0</v>
      </c>
      <c r="O78" s="97">
        <v>13</v>
      </c>
      <c r="P78" s="96">
        <v>100</v>
      </c>
      <c r="Q78" s="96" t="s">
        <v>150</v>
      </c>
      <c r="R78" s="96" t="str">
        <f t="shared" si="1"/>
        <v>Cayetano Germosen</v>
      </c>
    </row>
    <row r="79" spans="3:18" ht="27.6" customHeight="1" thickTop="1" thickBot="1" x14ac:dyDescent="0.35">
      <c r="C79" s="89" t="s">
        <v>67</v>
      </c>
      <c r="D79" s="89">
        <v>16</v>
      </c>
      <c r="E79" s="89">
        <v>16</v>
      </c>
      <c r="F79" s="89">
        <v>80</v>
      </c>
      <c r="G79" s="89">
        <v>100</v>
      </c>
      <c r="H79" s="89">
        <v>36</v>
      </c>
      <c r="I79" s="89">
        <v>36</v>
      </c>
      <c r="J79" s="89">
        <v>12</v>
      </c>
      <c r="K79" s="89">
        <v>68</v>
      </c>
      <c r="L79" s="95">
        <v>85</v>
      </c>
      <c r="M79" s="89">
        <v>85</v>
      </c>
      <c r="N79" s="96">
        <v>3</v>
      </c>
      <c r="O79" s="97">
        <v>12</v>
      </c>
      <c r="P79" s="96">
        <v>87.5</v>
      </c>
      <c r="Q79" s="96" t="s">
        <v>150</v>
      </c>
      <c r="R79" s="96" t="str">
        <f t="shared" si="1"/>
        <v>Cayetano Germosen</v>
      </c>
    </row>
    <row r="80" spans="3:18" ht="27.6" customHeight="1" thickTop="1" thickBot="1" x14ac:dyDescent="0.35">
      <c r="C80" s="89" t="s">
        <v>99</v>
      </c>
      <c r="D80" s="89">
        <v>4</v>
      </c>
      <c r="E80" s="89">
        <v>4</v>
      </c>
      <c r="F80" s="89">
        <v>20</v>
      </c>
      <c r="G80" s="89">
        <v>100</v>
      </c>
      <c r="H80" s="89">
        <v>12</v>
      </c>
      <c r="I80" s="89">
        <v>12</v>
      </c>
      <c r="J80" s="89">
        <v>3</v>
      </c>
      <c r="K80" s="89">
        <v>17</v>
      </c>
      <c r="L80" s="95">
        <v>85</v>
      </c>
      <c r="M80" s="89">
        <v>85</v>
      </c>
      <c r="N80" s="96">
        <v>0</v>
      </c>
      <c r="O80" s="97">
        <v>3</v>
      </c>
      <c r="P80" s="96">
        <v>100</v>
      </c>
      <c r="Q80" s="96" t="s">
        <v>150</v>
      </c>
      <c r="R80" s="96" t="str">
        <f t="shared" si="1"/>
        <v>Cayetano Germosen</v>
      </c>
    </row>
    <row r="81" spans="3:18" ht="27.6" customHeight="1" thickTop="1" thickBot="1" x14ac:dyDescent="0.35">
      <c r="C81" s="89" t="s">
        <v>68</v>
      </c>
      <c r="D81" s="89">
        <v>4</v>
      </c>
      <c r="E81" s="89">
        <v>4</v>
      </c>
      <c r="F81" s="89">
        <v>20</v>
      </c>
      <c r="G81" s="89">
        <v>100</v>
      </c>
      <c r="H81" s="89">
        <v>13</v>
      </c>
      <c r="I81" s="89">
        <v>12</v>
      </c>
      <c r="J81" s="89">
        <v>4</v>
      </c>
      <c r="K81" s="89">
        <v>16</v>
      </c>
      <c r="L81" s="95">
        <v>80</v>
      </c>
      <c r="M81" s="89">
        <v>80</v>
      </c>
      <c r="N81" s="96">
        <v>0</v>
      </c>
      <c r="O81" s="97">
        <v>4</v>
      </c>
      <c r="P81" s="96">
        <v>100</v>
      </c>
      <c r="Q81" s="96" t="s">
        <v>150</v>
      </c>
      <c r="R81" s="96" t="str">
        <f t="shared" si="1"/>
        <v>Cayetano Germosen</v>
      </c>
    </row>
    <row r="82" spans="3:18" ht="27.6" customHeight="1" thickTop="1" thickBot="1" x14ac:dyDescent="0.35">
      <c r="C82" s="89" t="s">
        <v>126</v>
      </c>
      <c r="D82" s="89">
        <v>4</v>
      </c>
      <c r="E82" s="89">
        <v>4</v>
      </c>
      <c r="F82" s="89">
        <v>20</v>
      </c>
      <c r="G82" s="89">
        <v>100</v>
      </c>
      <c r="H82" s="89">
        <v>14</v>
      </c>
      <c r="I82" s="89">
        <v>14</v>
      </c>
      <c r="J82" s="89">
        <v>3</v>
      </c>
      <c r="K82" s="89">
        <v>17</v>
      </c>
      <c r="L82" s="95">
        <v>85</v>
      </c>
      <c r="M82" s="89">
        <v>85</v>
      </c>
      <c r="N82" s="96">
        <v>0</v>
      </c>
      <c r="O82" s="97">
        <v>3</v>
      </c>
      <c r="P82" s="96">
        <v>100</v>
      </c>
      <c r="Q82" s="96" t="s">
        <v>150</v>
      </c>
      <c r="R82" s="96" t="str">
        <f t="shared" si="1"/>
        <v>Cayetano Germosen</v>
      </c>
    </row>
    <row r="83" spans="3:18" ht="27.6" customHeight="1" thickTop="1" thickBot="1" x14ac:dyDescent="0.35">
      <c r="C83" s="89" t="s">
        <v>69</v>
      </c>
      <c r="D83" s="89">
        <v>8</v>
      </c>
      <c r="E83" s="89">
        <v>8</v>
      </c>
      <c r="F83" s="89">
        <v>40</v>
      </c>
      <c r="G83" s="89">
        <v>100</v>
      </c>
      <c r="H83" s="89">
        <v>3</v>
      </c>
      <c r="I83" s="89">
        <v>3</v>
      </c>
      <c r="J83" s="89">
        <v>2</v>
      </c>
      <c r="K83" s="89">
        <v>38</v>
      </c>
      <c r="L83" s="95">
        <v>95</v>
      </c>
      <c r="M83" s="89">
        <v>95</v>
      </c>
      <c r="N83" s="96">
        <v>0</v>
      </c>
      <c r="O83" s="97">
        <v>2</v>
      </c>
      <c r="P83" s="96">
        <v>100</v>
      </c>
      <c r="Q83" s="96" t="s">
        <v>150</v>
      </c>
      <c r="R83" s="96" t="str">
        <f t="shared" si="1"/>
        <v>Jamao al Norte</v>
      </c>
    </row>
    <row r="84" spans="3:18" ht="27.6" customHeight="1" thickTop="1" thickBot="1" x14ac:dyDescent="0.35">
      <c r="C84" s="89" t="s">
        <v>206</v>
      </c>
      <c r="D84" s="89">
        <v>2</v>
      </c>
      <c r="E84" s="89">
        <v>2</v>
      </c>
      <c r="F84" s="89">
        <v>10</v>
      </c>
      <c r="G84" s="89">
        <v>100</v>
      </c>
      <c r="H84" s="89">
        <v>0</v>
      </c>
      <c r="I84" s="89">
        <v>0</v>
      </c>
      <c r="J84" s="89">
        <v>0</v>
      </c>
      <c r="K84" s="89">
        <v>10</v>
      </c>
      <c r="L84" s="95">
        <v>100</v>
      </c>
      <c r="M84" s="89">
        <v>100</v>
      </c>
      <c r="N84" s="96">
        <v>0</v>
      </c>
      <c r="O84" s="97">
        <v>0</v>
      </c>
      <c r="P84" s="96">
        <v>100</v>
      </c>
      <c r="Q84" s="96" t="s">
        <v>150</v>
      </c>
      <c r="R84" s="96" t="str">
        <f t="shared" si="1"/>
        <v>Jamao al Norte</v>
      </c>
    </row>
    <row r="85" spans="3:18" ht="27.6" customHeight="1" thickTop="1" thickBot="1" x14ac:dyDescent="0.35">
      <c r="C85" s="89" t="s">
        <v>192</v>
      </c>
      <c r="D85" s="89">
        <v>2</v>
      </c>
      <c r="E85" s="89">
        <v>2</v>
      </c>
      <c r="F85" s="89">
        <v>10</v>
      </c>
      <c r="G85" s="89">
        <v>100</v>
      </c>
      <c r="H85" s="89">
        <v>6</v>
      </c>
      <c r="I85" s="89">
        <v>6</v>
      </c>
      <c r="J85" s="89">
        <v>2</v>
      </c>
      <c r="K85" s="89">
        <v>8</v>
      </c>
      <c r="L85" s="95">
        <v>80</v>
      </c>
      <c r="M85" s="89">
        <v>80</v>
      </c>
      <c r="N85" s="96">
        <v>0</v>
      </c>
      <c r="O85" s="97">
        <v>2</v>
      </c>
      <c r="P85" s="96">
        <v>100</v>
      </c>
      <c r="Q85" s="96" t="s">
        <v>150</v>
      </c>
      <c r="R85" s="96" t="str">
        <f t="shared" si="1"/>
        <v>Jamao al Norte</v>
      </c>
    </row>
    <row r="86" spans="3:18" ht="27.6" customHeight="1" thickTop="1" thickBot="1" x14ac:dyDescent="0.35">
      <c r="C86" s="89" t="s">
        <v>208</v>
      </c>
      <c r="D86" s="89">
        <v>2</v>
      </c>
      <c r="E86" s="89">
        <v>1</v>
      </c>
      <c r="F86" s="89">
        <v>5</v>
      </c>
      <c r="G86" s="89">
        <v>50</v>
      </c>
      <c r="H86" s="89">
        <v>5</v>
      </c>
      <c r="I86" s="89">
        <v>5</v>
      </c>
      <c r="J86" s="89">
        <v>1</v>
      </c>
      <c r="K86" s="89">
        <v>4</v>
      </c>
      <c r="L86" s="95">
        <v>80</v>
      </c>
      <c r="M86" s="89">
        <v>40</v>
      </c>
      <c r="N86" s="96">
        <v>0</v>
      </c>
      <c r="O86" s="97">
        <v>1</v>
      </c>
      <c r="P86" s="96">
        <v>0</v>
      </c>
      <c r="Q86" s="96" t="s">
        <v>150</v>
      </c>
      <c r="R86" s="96" t="str">
        <f t="shared" si="1"/>
        <v>Gaspar hernandez</v>
      </c>
    </row>
    <row r="87" spans="3:18" ht="27.6" customHeight="1" thickTop="1" thickBot="1" x14ac:dyDescent="0.35">
      <c r="C87" s="89" t="s">
        <v>90</v>
      </c>
      <c r="D87" s="89">
        <v>8</v>
      </c>
      <c r="E87" s="89">
        <v>8</v>
      </c>
      <c r="F87" s="89">
        <v>40</v>
      </c>
      <c r="G87" s="89">
        <v>100</v>
      </c>
      <c r="H87" s="89">
        <v>0</v>
      </c>
      <c r="I87" s="89">
        <v>0</v>
      </c>
      <c r="J87" s="89">
        <v>0</v>
      </c>
      <c r="K87" s="89">
        <v>40</v>
      </c>
      <c r="L87" s="95">
        <v>100</v>
      </c>
      <c r="M87" s="89">
        <v>100</v>
      </c>
      <c r="N87" s="96">
        <v>0</v>
      </c>
      <c r="O87" s="97">
        <v>0</v>
      </c>
      <c r="P87" s="96">
        <v>100</v>
      </c>
      <c r="Q87" s="96" t="s">
        <v>150</v>
      </c>
      <c r="R87" s="96" t="str">
        <f t="shared" si="1"/>
        <v>Gaspar hernandez</v>
      </c>
    </row>
    <row r="88" spans="3:18" ht="27.6" customHeight="1" thickTop="1" thickBot="1" x14ac:dyDescent="0.35">
      <c r="C88" s="89" t="s">
        <v>124</v>
      </c>
      <c r="D88" s="89">
        <v>4</v>
      </c>
      <c r="E88" s="89">
        <v>2</v>
      </c>
      <c r="F88" s="89">
        <v>10</v>
      </c>
      <c r="G88" s="89">
        <v>50</v>
      </c>
      <c r="H88" s="89">
        <v>0</v>
      </c>
      <c r="I88" s="89">
        <v>0</v>
      </c>
      <c r="J88" s="89">
        <v>0</v>
      </c>
      <c r="K88" s="89">
        <v>10</v>
      </c>
      <c r="L88" s="95">
        <v>100</v>
      </c>
      <c r="M88" s="89">
        <v>50</v>
      </c>
      <c r="N88" s="96">
        <v>0</v>
      </c>
      <c r="O88" s="97">
        <v>0</v>
      </c>
      <c r="P88" s="96">
        <v>100</v>
      </c>
      <c r="Q88" s="96" t="s">
        <v>150</v>
      </c>
      <c r="R88" s="96" t="str">
        <f t="shared" si="1"/>
        <v>Gaspar hernandez</v>
      </c>
    </row>
    <row r="89" spans="3:18" ht="27.6" customHeight="1" thickTop="1" thickBot="1" x14ac:dyDescent="0.35">
      <c r="C89" s="89" t="s">
        <v>70</v>
      </c>
      <c r="D89" s="212">
        <v>2</v>
      </c>
      <c r="E89" s="89">
        <v>1</v>
      </c>
      <c r="F89" s="213">
        <v>5</v>
      </c>
      <c r="G89" s="89">
        <v>50</v>
      </c>
      <c r="H89" s="89">
        <v>0</v>
      </c>
      <c r="I89" s="89">
        <v>0</v>
      </c>
      <c r="J89" s="213">
        <v>0</v>
      </c>
      <c r="K89" s="89">
        <v>5</v>
      </c>
      <c r="L89" s="95">
        <v>100</v>
      </c>
      <c r="M89" s="213">
        <v>50</v>
      </c>
      <c r="N89" s="96">
        <v>0</v>
      </c>
      <c r="O89" s="214">
        <v>0</v>
      </c>
      <c r="P89" s="214">
        <v>100</v>
      </c>
      <c r="Q89" s="96" t="s">
        <v>150</v>
      </c>
      <c r="R89" s="96" t="str">
        <f t="shared" si="1"/>
        <v>Gaspar hernandez</v>
      </c>
    </row>
    <row r="90" spans="3:18" s="5" customFormat="1" ht="17.25" customHeight="1" thickTop="1" thickBot="1" x14ac:dyDescent="0.35">
      <c r="C90" s="187"/>
      <c r="D90" s="188"/>
      <c r="E90" s="19"/>
      <c r="F90" s="18"/>
      <c r="G90" s="19"/>
      <c r="H90" s="20"/>
      <c r="I90" s="20"/>
      <c r="J90" s="21"/>
      <c r="K90" s="28"/>
      <c r="L90" s="28"/>
      <c r="M90" s="21"/>
      <c r="N90" s="60"/>
    </row>
    <row r="91" spans="3:18" s="5" customFormat="1" ht="16.8" thickTop="1" thickBot="1" x14ac:dyDescent="0.35">
      <c r="C91" s="175" t="s">
        <v>91</v>
      </c>
      <c r="D91" s="176"/>
      <c r="E91" s="19"/>
      <c r="F91" s="18"/>
      <c r="G91" s="19"/>
      <c r="H91" s="20"/>
      <c r="I91" s="20"/>
      <c r="J91" s="21"/>
      <c r="K91" s="28"/>
      <c r="L91" s="28"/>
      <c r="M91" s="21"/>
      <c r="N91" s="60"/>
    </row>
    <row r="92" spans="3:18" s="5" customFormat="1" ht="16.8" thickTop="1" thickBot="1" x14ac:dyDescent="0.35">
      <c r="C92" s="59"/>
      <c r="D92" s="29"/>
      <c r="E92" s="19"/>
      <c r="F92" s="18"/>
      <c r="G92" s="19"/>
      <c r="H92" s="20"/>
      <c r="I92" s="20"/>
      <c r="J92" s="21"/>
      <c r="K92" s="28"/>
      <c r="L92" s="28"/>
      <c r="M92" s="21"/>
      <c r="N92" s="60"/>
    </row>
    <row r="93" spans="3:18" s="5" customFormat="1" ht="16.8" thickTop="1" thickBot="1" x14ac:dyDescent="0.35">
      <c r="C93" s="59"/>
      <c r="D93" s="29"/>
      <c r="E93" s="19"/>
      <c r="F93" s="18"/>
      <c r="G93" s="19"/>
      <c r="H93" s="20"/>
      <c r="I93" s="20"/>
      <c r="J93" s="21"/>
      <c r="K93" s="28"/>
      <c r="L93" s="28"/>
      <c r="M93" s="21"/>
      <c r="N93" s="60"/>
    </row>
    <row r="94" spans="3:18" s="5" customFormat="1" ht="16.8" thickTop="1" thickBot="1" x14ac:dyDescent="0.35">
      <c r="C94" s="59"/>
      <c r="D94" s="29"/>
      <c r="E94" s="19"/>
      <c r="F94" s="18"/>
      <c r="G94" s="19"/>
      <c r="H94" s="20"/>
      <c r="I94" s="20"/>
      <c r="J94" s="21"/>
      <c r="K94" s="28"/>
      <c r="L94" s="28"/>
      <c r="M94" s="21"/>
      <c r="N94" s="60"/>
    </row>
    <row r="95" spans="3:18" s="5" customFormat="1" ht="16.8" thickTop="1" thickBot="1" x14ac:dyDescent="0.35">
      <c r="C95" s="59"/>
      <c r="D95" s="29"/>
      <c r="E95" s="19"/>
      <c r="F95" s="18"/>
      <c r="G95" s="19"/>
      <c r="H95" s="20"/>
      <c r="I95" s="20"/>
      <c r="J95" s="21"/>
      <c r="K95" s="28"/>
      <c r="L95" s="28"/>
      <c r="M95" s="21"/>
      <c r="N95" s="60"/>
    </row>
    <row r="96" spans="3:18" s="5" customFormat="1" ht="16.8" thickTop="1" thickBot="1" x14ac:dyDescent="0.35">
      <c r="C96" s="59"/>
      <c r="D96" s="29"/>
      <c r="E96" s="19"/>
      <c r="F96" s="18"/>
      <c r="G96" s="19"/>
      <c r="H96" s="20"/>
      <c r="I96" s="20"/>
      <c r="J96" s="21"/>
      <c r="K96" s="28"/>
      <c r="L96" s="28"/>
      <c r="M96" s="21"/>
      <c r="N96" s="60"/>
    </row>
    <row r="97" spans="3:14" s="5" customFormat="1" ht="16.8" thickTop="1" thickBot="1" x14ac:dyDescent="0.35">
      <c r="C97" s="59"/>
      <c r="D97" s="29"/>
      <c r="E97" s="19"/>
      <c r="F97" s="18"/>
      <c r="G97" s="19"/>
      <c r="H97" s="19" t="s">
        <v>69</v>
      </c>
      <c r="I97" s="20"/>
      <c r="J97" s="21"/>
      <c r="K97" s="28"/>
      <c r="L97" s="28"/>
      <c r="M97" s="21"/>
      <c r="N97" s="60"/>
    </row>
    <row r="98" spans="3:14" s="5" customFormat="1" ht="16.8" thickTop="1" thickBot="1" x14ac:dyDescent="0.35">
      <c r="C98" s="59"/>
      <c r="D98" s="29"/>
      <c r="E98" s="19"/>
      <c r="F98" s="18"/>
      <c r="G98" s="19"/>
      <c r="H98" s="19" t="s">
        <v>90</v>
      </c>
      <c r="I98" s="20"/>
      <c r="J98" s="21"/>
      <c r="K98" s="28"/>
      <c r="L98" s="28"/>
      <c r="M98" s="21"/>
      <c r="N98" s="60"/>
    </row>
    <row r="99" spans="3:14" s="5" customFormat="1" ht="16.8" thickTop="1" thickBot="1" x14ac:dyDescent="0.35">
      <c r="C99" s="59"/>
      <c r="D99" s="29"/>
      <c r="E99" s="19"/>
      <c r="F99" s="18"/>
      <c r="G99" s="19"/>
      <c r="H99" s="19"/>
      <c r="I99" s="20"/>
      <c r="J99" s="21"/>
      <c r="K99" s="28"/>
      <c r="L99" s="28"/>
      <c r="M99" s="21"/>
      <c r="N99" s="60"/>
    </row>
    <row r="100" spans="3:14" s="5" customFormat="1" ht="16.8" thickTop="1" thickBot="1" x14ac:dyDescent="0.35">
      <c r="C100" s="59"/>
      <c r="D100" s="29"/>
      <c r="E100" s="19"/>
      <c r="F100" s="18"/>
      <c r="G100" s="19"/>
      <c r="H100" s="19"/>
      <c r="I100" s="20"/>
      <c r="J100" s="21"/>
      <c r="K100" s="28"/>
      <c r="L100" s="28"/>
      <c r="M100" s="21"/>
      <c r="N100" s="60"/>
    </row>
    <row r="101" spans="3:14" s="5" customFormat="1" ht="16.8" thickTop="1" thickBot="1" x14ac:dyDescent="0.35">
      <c r="C101" s="59"/>
      <c r="D101" s="29"/>
      <c r="E101" s="19"/>
      <c r="F101" s="18"/>
      <c r="G101" s="19"/>
      <c r="H101" s="19"/>
      <c r="I101" s="20"/>
      <c r="J101" s="21"/>
      <c r="K101" s="28"/>
      <c r="L101" s="28"/>
      <c r="M101" s="21"/>
      <c r="N101" s="60"/>
    </row>
    <row r="102" spans="3:14" s="5" customFormat="1" ht="16.8" thickTop="1" thickBot="1" x14ac:dyDescent="0.35">
      <c r="C102" s="59"/>
      <c r="D102" s="29"/>
      <c r="E102" s="19"/>
      <c r="F102" s="18"/>
      <c r="G102" s="19"/>
      <c r="H102" s="19"/>
      <c r="I102" s="20"/>
      <c r="J102" s="21"/>
      <c r="K102" s="28"/>
      <c r="L102" s="28"/>
      <c r="M102" s="21"/>
      <c r="N102" s="60"/>
    </row>
    <row r="103" spans="3:14" s="5" customFormat="1" ht="16.8" thickTop="1" thickBot="1" x14ac:dyDescent="0.35">
      <c r="C103" s="59"/>
      <c r="D103" s="29"/>
      <c r="E103" s="19"/>
      <c r="F103" s="18"/>
      <c r="G103" s="19"/>
      <c r="H103" s="19"/>
      <c r="I103" s="20"/>
      <c r="J103" s="21"/>
      <c r="K103" s="28"/>
      <c r="L103" s="28"/>
      <c r="M103" s="21"/>
      <c r="N103" s="60"/>
    </row>
    <row r="104" spans="3:14" s="5" customFormat="1" ht="16.8" thickTop="1" thickBot="1" x14ac:dyDescent="0.35">
      <c r="C104" s="59"/>
      <c r="D104" s="29"/>
      <c r="E104" s="19"/>
      <c r="F104" s="18"/>
      <c r="G104" s="19"/>
      <c r="H104" s="19"/>
      <c r="I104" s="20"/>
      <c r="J104" s="21"/>
      <c r="K104" s="28"/>
      <c r="L104" s="28"/>
      <c r="M104" s="21"/>
      <c r="N104" s="60"/>
    </row>
    <row r="105" spans="3:14" s="5" customFormat="1" ht="16.8" thickTop="1" thickBot="1" x14ac:dyDescent="0.35">
      <c r="C105" s="59"/>
      <c r="D105" s="29"/>
      <c r="E105" s="19"/>
      <c r="F105" s="18"/>
      <c r="G105" s="19"/>
      <c r="H105" s="19"/>
      <c r="I105" s="20"/>
      <c r="J105" s="21"/>
      <c r="K105" s="28"/>
      <c r="L105" s="28"/>
      <c r="M105" s="21"/>
      <c r="N105" s="60"/>
    </row>
    <row r="106" spans="3:14" s="5" customFormat="1" ht="16.8" thickTop="1" thickBot="1" x14ac:dyDescent="0.35">
      <c r="C106" s="59"/>
      <c r="D106" s="29"/>
      <c r="E106" s="19"/>
      <c r="F106" s="18"/>
      <c r="G106" s="19"/>
      <c r="H106" s="19"/>
      <c r="I106" s="20"/>
      <c r="J106" s="21"/>
      <c r="K106" s="28"/>
      <c r="L106" s="28"/>
      <c r="M106" s="21"/>
      <c r="N106" s="60"/>
    </row>
    <row r="107" spans="3:14" s="5" customFormat="1" ht="16.8" thickTop="1" thickBot="1" x14ac:dyDescent="0.35">
      <c r="C107" s="59"/>
      <c r="D107" s="29"/>
      <c r="E107" s="19"/>
      <c r="F107" s="18"/>
      <c r="G107" s="19"/>
      <c r="H107" s="19"/>
      <c r="I107" s="20"/>
      <c r="J107" s="21"/>
      <c r="K107" s="28"/>
      <c r="L107" s="28"/>
      <c r="M107" s="21"/>
      <c r="N107" s="60"/>
    </row>
    <row r="108" spans="3:14" s="5" customFormat="1" ht="16.8" thickTop="1" thickBot="1" x14ac:dyDescent="0.35">
      <c r="C108" s="59"/>
      <c r="D108" s="29"/>
      <c r="E108" s="19"/>
      <c r="F108" s="18"/>
      <c r="G108" s="19"/>
      <c r="H108" s="19"/>
      <c r="I108" s="20"/>
      <c r="J108" s="21"/>
      <c r="K108" s="28"/>
      <c r="L108" s="28"/>
      <c r="M108" s="21"/>
      <c r="N108" s="60"/>
    </row>
    <row r="109" spans="3:14" s="5" customFormat="1" ht="16.8" thickTop="1" thickBot="1" x14ac:dyDescent="0.35">
      <c r="C109" s="59"/>
      <c r="D109" s="29"/>
      <c r="E109" s="19"/>
      <c r="F109" s="18"/>
      <c r="G109" s="19"/>
      <c r="H109" s="19"/>
      <c r="I109" s="20"/>
      <c r="J109" s="21"/>
      <c r="K109" s="28"/>
      <c r="L109" s="28"/>
      <c r="M109" s="21"/>
      <c r="N109" s="60"/>
    </row>
    <row r="110" spans="3:14" s="5" customFormat="1" ht="16.8" thickTop="1" thickBot="1" x14ac:dyDescent="0.35">
      <c r="C110" s="59"/>
      <c r="D110" s="29"/>
      <c r="E110" s="19"/>
      <c r="F110" s="18"/>
      <c r="G110" s="19"/>
      <c r="H110" s="19"/>
      <c r="I110" s="20"/>
      <c r="J110" s="21"/>
      <c r="K110" s="28"/>
      <c r="L110" s="28"/>
      <c r="M110" s="21"/>
      <c r="N110" s="60"/>
    </row>
    <row r="111" spans="3:14" s="5" customFormat="1" ht="16.8" thickTop="1" thickBot="1" x14ac:dyDescent="0.35">
      <c r="C111" s="59"/>
      <c r="D111" s="29"/>
      <c r="E111" s="19"/>
      <c r="F111" s="18"/>
      <c r="G111" s="19"/>
      <c r="H111" s="19"/>
      <c r="I111" s="20"/>
      <c r="J111" s="21"/>
      <c r="K111" s="28"/>
      <c r="L111" s="28"/>
      <c r="M111" s="21"/>
      <c r="N111" s="60"/>
    </row>
    <row r="112" spans="3:14" s="5" customFormat="1" ht="16.8" thickTop="1" thickBot="1" x14ac:dyDescent="0.35">
      <c r="C112" s="59"/>
      <c r="D112" s="29"/>
      <c r="E112" s="19"/>
      <c r="F112" s="18"/>
      <c r="G112" s="19"/>
      <c r="H112" s="19"/>
      <c r="I112" s="20"/>
      <c r="J112" s="21"/>
      <c r="K112" s="28"/>
      <c r="L112" s="28"/>
      <c r="M112" s="21"/>
      <c r="N112" s="60"/>
    </row>
    <row r="113" spans="3:14" s="5" customFormat="1" ht="16.5" customHeight="1" thickTop="1" thickBot="1" x14ac:dyDescent="0.35">
      <c r="C113" s="22"/>
      <c r="D113" s="19"/>
      <c r="E113" s="19"/>
      <c r="F113" s="18"/>
      <c r="G113" s="19"/>
      <c r="H113" s="19"/>
      <c r="I113" s="20"/>
      <c r="J113" s="21"/>
      <c r="K113" s="28"/>
      <c r="L113" s="28"/>
      <c r="M113" s="21"/>
      <c r="N113" s="60"/>
    </row>
    <row r="114" spans="3:14" s="5" customFormat="1" ht="16.5" customHeight="1" thickTop="1" thickBot="1" x14ac:dyDescent="0.35">
      <c r="C114" s="22"/>
      <c r="D114" s="19"/>
      <c r="E114" s="19"/>
      <c r="F114" s="18"/>
      <c r="G114" s="19"/>
      <c r="H114" s="19"/>
      <c r="I114" s="20"/>
      <c r="J114" s="21"/>
      <c r="K114" s="28"/>
      <c r="L114" s="28"/>
      <c r="M114" s="21"/>
      <c r="N114" s="60"/>
    </row>
    <row r="115" spans="3:14" s="5" customFormat="1" ht="16.5" customHeight="1" thickTop="1" thickBot="1" x14ac:dyDescent="0.35">
      <c r="C115" s="22"/>
      <c r="D115" s="19"/>
      <c r="E115" s="19"/>
      <c r="F115" s="18"/>
      <c r="G115" s="19"/>
      <c r="H115" s="19"/>
      <c r="I115" s="20"/>
      <c r="J115" s="21"/>
      <c r="K115" s="28"/>
      <c r="L115" s="28"/>
      <c r="M115" s="21"/>
      <c r="N115" s="60"/>
    </row>
    <row r="116" spans="3:14" s="5" customFormat="1" ht="16.8" thickTop="1" thickBot="1" x14ac:dyDescent="0.35">
      <c r="C116" s="22"/>
      <c r="D116" s="19"/>
      <c r="E116" s="19"/>
      <c r="F116" s="18"/>
      <c r="G116" s="19"/>
      <c r="H116" s="19"/>
      <c r="I116" s="20"/>
      <c r="J116" s="21"/>
      <c r="K116" s="28"/>
      <c r="L116" s="28"/>
      <c r="M116" s="21"/>
      <c r="N116" s="60"/>
    </row>
    <row r="117" spans="3:14" s="5" customFormat="1" ht="16.8" thickTop="1" thickBot="1" x14ac:dyDescent="0.35">
      <c r="C117" s="22"/>
      <c r="D117" s="19"/>
      <c r="E117" s="19"/>
      <c r="F117" s="18"/>
      <c r="G117" s="19"/>
      <c r="H117" s="19"/>
      <c r="I117" s="20"/>
      <c r="J117" s="21"/>
      <c r="K117" s="28"/>
      <c r="L117" s="28"/>
      <c r="M117" s="21"/>
      <c r="N117" s="60"/>
    </row>
    <row r="118" spans="3:14" s="5" customFormat="1" ht="16.8" thickTop="1" thickBot="1" x14ac:dyDescent="0.35">
      <c r="C118" s="22"/>
      <c r="D118" s="19"/>
      <c r="E118" s="19"/>
      <c r="F118" s="18"/>
      <c r="G118" s="19"/>
      <c r="H118" s="19"/>
      <c r="I118" s="20"/>
      <c r="J118" s="21"/>
      <c r="K118" s="28"/>
      <c r="L118" s="28"/>
      <c r="M118" s="21"/>
      <c r="N118" s="60"/>
    </row>
    <row r="119" spans="3:14" s="5" customFormat="1" ht="16.8" thickTop="1" thickBot="1" x14ac:dyDescent="0.35">
      <c r="C119" s="22"/>
      <c r="D119" s="19"/>
      <c r="E119" s="19"/>
      <c r="F119" s="18"/>
      <c r="G119" s="19"/>
      <c r="H119" s="19"/>
      <c r="I119" s="20"/>
      <c r="J119" s="21"/>
      <c r="K119" s="28"/>
      <c r="L119" s="28"/>
      <c r="M119" s="21"/>
      <c r="N119" s="60"/>
    </row>
    <row r="120" spans="3:14" s="5" customFormat="1" ht="16.8" thickTop="1" thickBot="1" x14ac:dyDescent="0.35">
      <c r="C120" s="22"/>
      <c r="D120" s="19"/>
      <c r="E120" s="19"/>
      <c r="F120" s="18"/>
      <c r="G120" s="19"/>
      <c r="H120" s="19"/>
      <c r="I120" s="20"/>
      <c r="J120" s="21"/>
      <c r="K120" s="28"/>
      <c r="L120" s="28"/>
      <c r="M120" s="21"/>
      <c r="N120" s="60"/>
    </row>
    <row r="121" spans="3:14" s="5" customFormat="1" ht="16.8" thickTop="1" thickBot="1" x14ac:dyDescent="0.35">
      <c r="C121" s="22"/>
      <c r="D121" s="19"/>
      <c r="E121" s="19"/>
      <c r="F121" s="18"/>
      <c r="G121" s="19"/>
      <c r="H121" s="19"/>
      <c r="I121" s="20"/>
      <c r="J121" s="21"/>
      <c r="K121" s="28"/>
      <c r="L121" s="28"/>
      <c r="M121" s="21"/>
      <c r="N121" s="60"/>
    </row>
    <row r="122" spans="3:14" s="5" customFormat="1" ht="19.5" customHeight="1" thickTop="1" thickBot="1" x14ac:dyDescent="0.35">
      <c r="C122" s="184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6"/>
    </row>
    <row r="123" spans="3:14" s="5" customFormat="1" ht="16.8" thickTop="1" thickBot="1" x14ac:dyDescent="0.35">
      <c r="C123" s="22"/>
      <c r="D123" s="19"/>
      <c r="E123" s="19"/>
      <c r="F123" s="18"/>
      <c r="G123" s="19"/>
      <c r="H123" s="19"/>
      <c r="I123" s="20"/>
      <c r="J123" s="21"/>
      <c r="K123" s="28"/>
      <c r="L123" s="28"/>
      <c r="M123" s="21"/>
      <c r="N123" s="60"/>
    </row>
    <row r="124" spans="3:14" s="5" customFormat="1" ht="16.8" thickTop="1" thickBot="1" x14ac:dyDescent="0.35">
      <c r="C124" s="22"/>
      <c r="D124" s="19"/>
      <c r="E124" s="19"/>
      <c r="F124" s="18"/>
      <c r="G124" s="19"/>
      <c r="H124" s="19"/>
      <c r="I124" s="20"/>
      <c r="J124" s="21"/>
      <c r="K124" s="28"/>
      <c r="L124" s="28"/>
      <c r="M124" s="21"/>
      <c r="N124" s="60"/>
    </row>
    <row r="125" spans="3:14" s="5" customFormat="1" ht="16.8" thickTop="1" thickBot="1" x14ac:dyDescent="0.35">
      <c r="C125" s="22"/>
      <c r="D125" s="19"/>
      <c r="E125" s="19"/>
      <c r="F125" s="18"/>
      <c r="G125" s="19"/>
      <c r="H125" s="19"/>
      <c r="I125" s="20"/>
      <c r="J125" s="21"/>
      <c r="K125" s="28"/>
      <c r="L125" s="28"/>
      <c r="M125" s="21"/>
      <c r="N125" s="60"/>
    </row>
    <row r="126" spans="3:14" s="5" customFormat="1" ht="16.8" thickTop="1" thickBot="1" x14ac:dyDescent="0.35">
      <c r="C126" s="22"/>
      <c r="D126" s="19"/>
      <c r="E126" s="19"/>
      <c r="F126" s="61"/>
      <c r="G126" s="61"/>
      <c r="H126" s="61"/>
      <c r="I126" s="62"/>
      <c r="J126" s="61"/>
      <c r="K126" s="28"/>
      <c r="L126" s="28"/>
      <c r="M126" s="21"/>
      <c r="N126" s="60"/>
    </row>
    <row r="127" spans="3:14" s="5" customFormat="1" ht="16.8" thickTop="1" thickBot="1" x14ac:dyDescent="0.35">
      <c r="C127" s="22"/>
      <c r="D127" s="19"/>
      <c r="E127" s="19"/>
      <c r="F127" s="61"/>
      <c r="G127" s="61"/>
      <c r="H127" s="61"/>
      <c r="I127" s="62"/>
      <c r="J127" s="61"/>
      <c r="K127" s="28"/>
      <c r="L127" s="28"/>
      <c r="M127" s="21"/>
      <c r="N127" s="60"/>
    </row>
    <row r="128" spans="3:14" s="5" customFormat="1" ht="16.8" thickTop="1" thickBot="1" x14ac:dyDescent="0.35">
      <c r="C128" s="22"/>
      <c r="D128" s="19"/>
      <c r="E128" s="19"/>
      <c r="K128" s="28"/>
      <c r="L128" s="28"/>
      <c r="M128" s="21"/>
      <c r="N128" s="60"/>
    </row>
    <row r="129" spans="3:14" s="5" customFormat="1" ht="16.8" thickTop="1" thickBot="1" x14ac:dyDescent="0.35">
      <c r="C129" s="22"/>
      <c r="D129" s="19"/>
      <c r="E129" s="19"/>
      <c r="F129" s="18"/>
      <c r="G129" s="19"/>
      <c r="H129" s="19"/>
      <c r="I129" s="20"/>
      <c r="J129" s="21"/>
      <c r="K129" s="28"/>
      <c r="L129" s="28"/>
      <c r="M129" s="21"/>
      <c r="N129" s="60"/>
    </row>
    <row r="130" spans="3:14" s="5" customFormat="1" ht="16.8" thickTop="1" thickBot="1" x14ac:dyDescent="0.35">
      <c r="C130" s="22"/>
      <c r="D130" s="19"/>
      <c r="E130" s="19"/>
      <c r="F130" s="18"/>
      <c r="G130" s="19"/>
      <c r="H130" s="19"/>
      <c r="I130" s="20"/>
      <c r="J130" s="21"/>
      <c r="K130" s="28"/>
      <c r="L130" s="28"/>
      <c r="M130" s="21"/>
      <c r="N130" s="60"/>
    </row>
    <row r="131" spans="3:14" s="5" customFormat="1" ht="16.8" thickTop="1" thickBot="1" x14ac:dyDescent="0.35">
      <c r="C131" s="22"/>
      <c r="D131" s="19"/>
      <c r="E131" s="19"/>
      <c r="F131" s="18"/>
      <c r="G131" s="19"/>
      <c r="H131" s="19"/>
      <c r="I131" s="20"/>
      <c r="J131" s="21"/>
      <c r="K131" s="28"/>
      <c r="L131" s="28"/>
      <c r="M131" s="21"/>
      <c r="N131" s="60"/>
    </row>
    <row r="132" spans="3:14" s="5" customFormat="1" ht="16.8" thickTop="1" thickBot="1" x14ac:dyDescent="0.35">
      <c r="C132" s="22"/>
      <c r="D132" s="19"/>
      <c r="E132" s="19"/>
      <c r="F132" s="18"/>
      <c r="G132" s="19"/>
      <c r="H132" s="19"/>
      <c r="I132" s="20"/>
      <c r="J132" s="21"/>
      <c r="K132" s="28"/>
      <c r="L132" s="28"/>
      <c r="M132" s="21"/>
      <c r="N132" s="60"/>
    </row>
    <row r="133" spans="3:14" s="5" customFormat="1" ht="16.8" thickTop="1" thickBot="1" x14ac:dyDescent="0.35">
      <c r="C133" s="22"/>
      <c r="D133" s="19"/>
      <c r="E133" s="19"/>
      <c r="F133" s="18"/>
      <c r="G133" s="19"/>
      <c r="H133" s="19"/>
      <c r="I133" s="20"/>
      <c r="J133" s="21"/>
      <c r="K133" s="28"/>
      <c r="L133" s="28"/>
      <c r="M133" s="21"/>
      <c r="N133" s="60"/>
    </row>
    <row r="134" spans="3:14" s="5" customFormat="1" ht="16.8" thickTop="1" thickBot="1" x14ac:dyDescent="0.35">
      <c r="C134" s="22"/>
      <c r="D134" s="19"/>
      <c r="E134" s="19"/>
      <c r="F134" s="18"/>
      <c r="G134" s="19"/>
      <c r="H134" s="19"/>
      <c r="I134" s="20"/>
      <c r="J134" s="21"/>
      <c r="K134" s="28"/>
      <c r="L134" s="28"/>
      <c r="M134" s="21"/>
      <c r="N134" s="60"/>
    </row>
    <row r="135" spans="3:14" s="5" customFormat="1" ht="16.8" thickTop="1" thickBot="1" x14ac:dyDescent="0.35">
      <c r="C135" s="22"/>
      <c r="D135" s="19"/>
      <c r="E135" s="19"/>
      <c r="F135" s="18"/>
      <c r="G135" s="19"/>
      <c r="H135" s="19"/>
      <c r="I135" s="20"/>
      <c r="J135" s="21"/>
      <c r="K135" s="28"/>
      <c r="L135" s="28"/>
      <c r="M135" s="21"/>
      <c r="N135" s="60"/>
    </row>
    <row r="136" spans="3:14" s="5" customFormat="1" ht="16.8" thickTop="1" thickBot="1" x14ac:dyDescent="0.35">
      <c r="C136" s="22"/>
      <c r="D136" s="19"/>
      <c r="E136" s="19"/>
      <c r="F136" s="18"/>
      <c r="G136" s="19"/>
      <c r="H136" s="19"/>
      <c r="I136" s="20"/>
      <c r="J136" s="21"/>
      <c r="K136" s="28"/>
      <c r="L136" s="28"/>
      <c r="M136" s="21"/>
      <c r="N136" s="60"/>
    </row>
    <row r="137" spans="3:14" s="5" customFormat="1" ht="16.8" thickTop="1" thickBot="1" x14ac:dyDescent="0.35">
      <c r="C137" s="22"/>
      <c r="D137" s="19"/>
      <c r="E137" s="19"/>
      <c r="F137" s="18"/>
      <c r="G137" s="19"/>
      <c r="H137" s="19"/>
      <c r="I137" s="20"/>
      <c r="J137" s="21"/>
      <c r="K137" s="28"/>
      <c r="L137" s="28"/>
      <c r="M137" s="21"/>
      <c r="N137" s="60"/>
    </row>
    <row r="138" spans="3:14" s="5" customFormat="1" ht="16.8" thickTop="1" thickBot="1" x14ac:dyDescent="0.35">
      <c r="C138" s="22"/>
      <c r="D138" s="19"/>
      <c r="E138" s="19"/>
      <c r="F138" s="18"/>
      <c r="G138" s="19"/>
      <c r="H138" s="19"/>
      <c r="I138" s="20"/>
      <c r="J138" s="21"/>
      <c r="K138" s="28"/>
      <c r="L138" s="28"/>
      <c r="M138" s="21"/>
      <c r="N138" s="60"/>
    </row>
    <row r="139" spans="3:14" s="5" customFormat="1" ht="16.8" thickTop="1" thickBot="1" x14ac:dyDescent="0.35">
      <c r="C139" s="22"/>
      <c r="D139" s="19"/>
      <c r="E139" s="19"/>
      <c r="F139" s="18"/>
      <c r="G139" s="19"/>
      <c r="H139" s="19"/>
      <c r="I139" s="20"/>
      <c r="J139" s="21"/>
      <c r="K139" s="28"/>
      <c r="L139" s="28"/>
      <c r="M139" s="21"/>
      <c r="N139" s="60"/>
    </row>
    <row r="140" spans="3:14" s="5" customFormat="1" ht="16.8" thickTop="1" thickBot="1" x14ac:dyDescent="0.35">
      <c r="C140" s="22"/>
      <c r="D140" s="19"/>
      <c r="E140" s="19"/>
      <c r="F140" s="18"/>
      <c r="G140" s="19"/>
      <c r="H140" s="19"/>
      <c r="I140" s="20"/>
      <c r="J140" s="21"/>
      <c r="K140" s="28"/>
      <c r="L140" s="28"/>
      <c r="M140" s="21"/>
      <c r="N140" s="60"/>
    </row>
    <row r="141" spans="3:14" s="5" customFormat="1" ht="16.8" thickTop="1" thickBot="1" x14ac:dyDescent="0.35">
      <c r="C141" s="22"/>
      <c r="D141" s="19"/>
      <c r="E141" s="19"/>
      <c r="F141" s="18"/>
      <c r="G141" s="19"/>
      <c r="H141" s="19"/>
      <c r="I141" s="20"/>
      <c r="J141" s="21"/>
      <c r="K141" s="28"/>
      <c r="L141" s="28"/>
      <c r="M141" s="21"/>
      <c r="N141" s="60"/>
    </row>
    <row r="142" spans="3:14" s="5" customFormat="1" ht="16.8" thickTop="1" thickBot="1" x14ac:dyDescent="0.35">
      <c r="C142" s="22"/>
      <c r="D142" s="19"/>
      <c r="E142" s="19"/>
      <c r="F142" s="18"/>
      <c r="G142" s="19"/>
      <c r="H142" s="19"/>
      <c r="I142" s="20"/>
      <c r="J142" s="21"/>
      <c r="K142" s="28"/>
      <c r="L142" s="28"/>
      <c r="M142" s="21"/>
      <c r="N142" s="60"/>
    </row>
    <row r="143" spans="3:14" s="5" customFormat="1" ht="16.8" thickTop="1" thickBot="1" x14ac:dyDescent="0.35">
      <c r="C143" s="22"/>
      <c r="D143" s="19"/>
      <c r="E143" s="19"/>
      <c r="F143" s="18"/>
      <c r="G143" s="19"/>
      <c r="H143" s="19"/>
      <c r="I143" s="20"/>
      <c r="J143" s="21"/>
      <c r="K143" s="28"/>
      <c r="L143" s="28"/>
      <c r="M143" s="21"/>
      <c r="N143" s="60"/>
    </row>
    <row r="144" spans="3:14" s="5" customFormat="1" ht="16.8" thickTop="1" thickBot="1" x14ac:dyDescent="0.35">
      <c r="C144" s="22"/>
      <c r="D144" s="19"/>
      <c r="E144" s="19"/>
      <c r="F144" s="18"/>
      <c r="G144" s="19"/>
      <c r="H144" s="19"/>
      <c r="I144" s="20"/>
      <c r="J144" s="21"/>
      <c r="K144" s="28"/>
      <c r="L144" s="28"/>
      <c r="M144" s="21"/>
      <c r="N144" s="60"/>
    </row>
    <row r="145" spans="3:14" s="5" customFormat="1" ht="16.8" thickTop="1" thickBot="1" x14ac:dyDescent="0.35">
      <c r="C145" s="22"/>
      <c r="D145" s="19"/>
      <c r="E145" s="19"/>
      <c r="F145" s="18"/>
      <c r="G145" s="19"/>
      <c r="H145" s="19"/>
      <c r="I145" s="20"/>
      <c r="J145" s="21"/>
      <c r="K145" s="28"/>
      <c r="L145" s="28"/>
      <c r="M145" s="21"/>
      <c r="N145" s="60"/>
    </row>
    <row r="146" spans="3:14" s="9" customFormat="1" ht="16.2" thickTop="1" x14ac:dyDescent="0.3">
      <c r="C146" s="38"/>
    </row>
    <row r="147" spans="3:14" s="9" customFormat="1" x14ac:dyDescent="0.3">
      <c r="C147" s="38"/>
    </row>
    <row r="148" spans="3:14" s="9" customFormat="1" x14ac:dyDescent="0.3">
      <c r="C148" s="38"/>
    </row>
    <row r="149" spans="3:14" s="9" customFormat="1" x14ac:dyDescent="0.3">
      <c r="C149" s="38"/>
    </row>
    <row r="150" spans="3:14" s="9" customFormat="1" x14ac:dyDescent="0.3">
      <c r="C150" s="38"/>
    </row>
    <row r="151" spans="3:14" s="9" customFormat="1" x14ac:dyDescent="0.3">
      <c r="C151" s="38"/>
    </row>
    <row r="152" spans="3:14" s="9" customFormat="1" x14ac:dyDescent="0.3">
      <c r="C152" s="38"/>
    </row>
    <row r="153" spans="3:14" s="9" customFormat="1" x14ac:dyDescent="0.3">
      <c r="C153" s="38"/>
    </row>
    <row r="154" spans="3:14" s="9" customFormat="1" x14ac:dyDescent="0.3">
      <c r="C154" s="38"/>
    </row>
    <row r="155" spans="3:14" s="9" customFormat="1" x14ac:dyDescent="0.3">
      <c r="C155" s="38"/>
    </row>
    <row r="156" spans="3:14" s="9" customFormat="1" x14ac:dyDescent="0.3">
      <c r="C156" s="38"/>
    </row>
    <row r="157" spans="3:14" s="9" customFormat="1" x14ac:dyDescent="0.3">
      <c r="C157" s="38"/>
    </row>
    <row r="158" spans="3:14" s="9" customFormat="1" x14ac:dyDescent="0.3">
      <c r="C158" s="38"/>
    </row>
    <row r="159" spans="3:14" s="9" customFormat="1" x14ac:dyDescent="0.3">
      <c r="C159" s="38"/>
    </row>
    <row r="160" spans="3:14" s="9" customFormat="1" x14ac:dyDescent="0.3">
      <c r="C160" s="38"/>
    </row>
    <row r="161" spans="3:3" s="9" customFormat="1" x14ac:dyDescent="0.3">
      <c r="C161" s="38"/>
    </row>
    <row r="162" spans="3:3" s="9" customFormat="1" x14ac:dyDescent="0.3">
      <c r="C162" s="38"/>
    </row>
    <row r="163" spans="3:3" s="9" customFormat="1" x14ac:dyDescent="0.3">
      <c r="C163" s="38"/>
    </row>
    <row r="164" spans="3:3" s="9" customFormat="1" x14ac:dyDescent="0.3">
      <c r="C164" s="38"/>
    </row>
    <row r="165" spans="3:3" s="9" customFormat="1" x14ac:dyDescent="0.3">
      <c r="C165" s="38"/>
    </row>
    <row r="166" spans="3:3" s="9" customFormat="1" x14ac:dyDescent="0.3">
      <c r="C166" s="38"/>
    </row>
    <row r="167" spans="3:3" s="9" customFormat="1" x14ac:dyDescent="0.3">
      <c r="C167" s="38"/>
    </row>
    <row r="168" spans="3:3" s="9" customFormat="1" x14ac:dyDescent="0.3">
      <c r="C168" s="38"/>
    </row>
    <row r="169" spans="3:3" s="9" customFormat="1" x14ac:dyDescent="0.3">
      <c r="C169" s="38"/>
    </row>
    <row r="170" spans="3:3" s="9" customFormat="1" x14ac:dyDescent="0.3">
      <c r="C170" s="38"/>
    </row>
    <row r="171" spans="3:3" s="9" customFormat="1" x14ac:dyDescent="0.3">
      <c r="C171" s="38"/>
    </row>
    <row r="172" spans="3:3" s="9" customFormat="1" x14ac:dyDescent="0.3">
      <c r="C172" s="38"/>
    </row>
    <row r="173" spans="3:3" s="9" customFormat="1" x14ac:dyDescent="0.3">
      <c r="C173" s="38"/>
    </row>
    <row r="174" spans="3:3" s="9" customFormat="1" x14ac:dyDescent="0.3">
      <c r="C174" s="38"/>
    </row>
    <row r="175" spans="3:3" s="9" customFormat="1" x14ac:dyDescent="0.3">
      <c r="C175" s="38"/>
    </row>
    <row r="176" spans="3:3" s="9" customFormat="1" x14ac:dyDescent="0.3">
      <c r="C176" s="38"/>
    </row>
    <row r="177" spans="3:3" s="9" customFormat="1" x14ac:dyDescent="0.3">
      <c r="C177" s="38"/>
    </row>
    <row r="178" spans="3:3" s="9" customFormat="1" x14ac:dyDescent="0.3">
      <c r="C178" s="38"/>
    </row>
    <row r="179" spans="3:3" s="9" customFormat="1" x14ac:dyDescent="0.3">
      <c r="C179" s="38"/>
    </row>
    <row r="180" spans="3:3" s="9" customFormat="1" x14ac:dyDescent="0.3">
      <c r="C180" s="38"/>
    </row>
    <row r="181" spans="3:3" s="9" customFormat="1" x14ac:dyDescent="0.3">
      <c r="C181" s="38"/>
    </row>
    <row r="182" spans="3:3" s="9" customFormat="1" x14ac:dyDescent="0.3">
      <c r="C182" s="38"/>
    </row>
    <row r="183" spans="3:3" s="9" customFormat="1" x14ac:dyDescent="0.3">
      <c r="C183" s="38"/>
    </row>
    <row r="184" spans="3:3" s="9" customFormat="1" x14ac:dyDescent="0.3">
      <c r="C184" s="38"/>
    </row>
    <row r="185" spans="3:3" s="9" customFormat="1" x14ac:dyDescent="0.3">
      <c r="C185" s="38"/>
    </row>
    <row r="186" spans="3:3" s="9" customFormat="1" x14ac:dyDescent="0.3">
      <c r="C186" s="38"/>
    </row>
    <row r="187" spans="3:3" s="9" customFormat="1" x14ac:dyDescent="0.3">
      <c r="C187" s="38"/>
    </row>
    <row r="188" spans="3:3" s="9" customFormat="1" x14ac:dyDescent="0.3">
      <c r="C188" s="38"/>
    </row>
    <row r="189" spans="3:3" s="9" customFormat="1" x14ac:dyDescent="0.3">
      <c r="C189" s="38"/>
    </row>
    <row r="190" spans="3:3" s="9" customFormat="1" x14ac:dyDescent="0.3">
      <c r="C190" s="38"/>
    </row>
    <row r="191" spans="3:3" s="9" customFormat="1" x14ac:dyDescent="0.3">
      <c r="C191" s="38"/>
    </row>
    <row r="192" spans="3:3" s="9" customFormat="1" x14ac:dyDescent="0.3">
      <c r="C192" s="38"/>
    </row>
    <row r="193" spans="3:3" s="9" customFormat="1" x14ac:dyDescent="0.3">
      <c r="C193" s="38"/>
    </row>
    <row r="194" spans="3:3" s="9" customFormat="1" x14ac:dyDescent="0.3">
      <c r="C194" s="38"/>
    </row>
    <row r="195" spans="3:3" s="9" customFormat="1" x14ac:dyDescent="0.3">
      <c r="C195" s="38"/>
    </row>
    <row r="196" spans="3:3" s="9" customFormat="1" x14ac:dyDescent="0.3">
      <c r="C196" s="38"/>
    </row>
    <row r="197" spans="3:3" s="9" customFormat="1" x14ac:dyDescent="0.3">
      <c r="C197" s="38"/>
    </row>
    <row r="198" spans="3:3" s="9" customFormat="1" x14ac:dyDescent="0.3">
      <c r="C198" s="38"/>
    </row>
    <row r="199" spans="3:3" s="9" customFormat="1" x14ac:dyDescent="0.3">
      <c r="C199" s="38"/>
    </row>
    <row r="200" spans="3:3" s="9" customFormat="1" x14ac:dyDescent="0.3">
      <c r="C200" s="38"/>
    </row>
    <row r="201" spans="3:3" s="9" customFormat="1" x14ac:dyDescent="0.3">
      <c r="C201" s="38"/>
    </row>
    <row r="202" spans="3:3" s="9" customFormat="1" x14ac:dyDescent="0.3">
      <c r="C202" s="38"/>
    </row>
    <row r="203" spans="3:3" s="9" customFormat="1" x14ac:dyDescent="0.3">
      <c r="C203" s="38"/>
    </row>
    <row r="204" spans="3:3" s="9" customFormat="1" x14ac:dyDescent="0.3">
      <c r="C204" s="38"/>
    </row>
    <row r="205" spans="3:3" s="9" customFormat="1" x14ac:dyDescent="0.3">
      <c r="C205" s="38"/>
    </row>
    <row r="206" spans="3:3" s="9" customFormat="1" x14ac:dyDescent="0.3">
      <c r="C206" s="38"/>
    </row>
    <row r="207" spans="3:3" s="9" customFormat="1" x14ac:dyDescent="0.3">
      <c r="C207" s="38"/>
    </row>
    <row r="208" spans="3:3" s="9" customFormat="1" x14ac:dyDescent="0.3">
      <c r="C208" s="38"/>
    </row>
    <row r="209" spans="3:3" s="9" customFormat="1" x14ac:dyDescent="0.3">
      <c r="C209" s="38"/>
    </row>
    <row r="210" spans="3:3" s="9" customFormat="1" x14ac:dyDescent="0.3">
      <c r="C210" s="38"/>
    </row>
    <row r="211" spans="3:3" s="9" customFormat="1" x14ac:dyDescent="0.3">
      <c r="C211" s="38"/>
    </row>
    <row r="212" spans="3:3" s="9" customFormat="1" x14ac:dyDescent="0.3">
      <c r="C212" s="38"/>
    </row>
    <row r="213" spans="3:3" s="9" customFormat="1" x14ac:dyDescent="0.3">
      <c r="C213" s="38"/>
    </row>
    <row r="214" spans="3:3" s="9" customFormat="1" x14ac:dyDescent="0.3">
      <c r="C214" s="38"/>
    </row>
    <row r="215" spans="3:3" s="9" customFormat="1" x14ac:dyDescent="0.3">
      <c r="C215" s="38"/>
    </row>
    <row r="216" spans="3:3" s="9" customFormat="1" x14ac:dyDescent="0.3">
      <c r="C216" s="38"/>
    </row>
    <row r="217" spans="3:3" s="9" customFormat="1" x14ac:dyDescent="0.3">
      <c r="C217" s="38"/>
    </row>
    <row r="218" spans="3:3" s="9" customFormat="1" x14ac:dyDescent="0.3">
      <c r="C218" s="38"/>
    </row>
    <row r="219" spans="3:3" s="9" customFormat="1" x14ac:dyDescent="0.3">
      <c r="C219" s="38"/>
    </row>
    <row r="220" spans="3:3" s="9" customFormat="1" x14ac:dyDescent="0.3">
      <c r="C220" s="38"/>
    </row>
    <row r="221" spans="3:3" s="9" customFormat="1" x14ac:dyDescent="0.3">
      <c r="C221" s="38"/>
    </row>
    <row r="222" spans="3:3" s="9" customFormat="1" x14ac:dyDescent="0.3">
      <c r="C222" s="38"/>
    </row>
    <row r="223" spans="3:3" s="9" customFormat="1" x14ac:dyDescent="0.3">
      <c r="C223" s="38"/>
    </row>
    <row r="224" spans="3:3" s="9" customFormat="1" x14ac:dyDescent="0.3">
      <c r="C224" s="38"/>
    </row>
    <row r="225" spans="3:3" s="9" customFormat="1" x14ac:dyDescent="0.3">
      <c r="C225" s="38"/>
    </row>
    <row r="226" spans="3:3" s="9" customFormat="1" x14ac:dyDescent="0.3">
      <c r="C226" s="38"/>
    </row>
    <row r="227" spans="3:3" s="9" customFormat="1" x14ac:dyDescent="0.3">
      <c r="C227" s="38"/>
    </row>
    <row r="228" spans="3:3" s="9" customFormat="1" x14ac:dyDescent="0.3">
      <c r="C228" s="38"/>
    </row>
    <row r="229" spans="3:3" s="9" customFormat="1" x14ac:dyDescent="0.3">
      <c r="C229" s="38"/>
    </row>
    <row r="230" spans="3:3" s="9" customFormat="1" x14ac:dyDescent="0.3">
      <c r="C230" s="38"/>
    </row>
    <row r="231" spans="3:3" s="9" customFormat="1" x14ac:dyDescent="0.3">
      <c r="C231" s="38"/>
    </row>
    <row r="232" spans="3:3" s="9" customFormat="1" x14ac:dyDescent="0.3">
      <c r="C232" s="38"/>
    </row>
    <row r="233" spans="3:3" s="9" customFormat="1" x14ac:dyDescent="0.3">
      <c r="C233" s="38"/>
    </row>
    <row r="234" spans="3:3" s="9" customFormat="1" x14ac:dyDescent="0.3">
      <c r="C234" s="38"/>
    </row>
    <row r="235" spans="3:3" s="9" customFormat="1" x14ac:dyDescent="0.3">
      <c r="C235" s="38"/>
    </row>
    <row r="236" spans="3:3" s="9" customFormat="1" x14ac:dyDescent="0.3">
      <c r="C236" s="38"/>
    </row>
    <row r="237" spans="3:3" s="9" customFormat="1" x14ac:dyDescent="0.3">
      <c r="C237" s="38"/>
    </row>
    <row r="238" spans="3:3" s="9" customFormat="1" x14ac:dyDescent="0.3">
      <c r="C238" s="38"/>
    </row>
    <row r="239" spans="3:3" s="9" customFormat="1" x14ac:dyDescent="0.3">
      <c r="C239" s="38"/>
    </row>
    <row r="240" spans="3:3" s="9" customFormat="1" x14ac:dyDescent="0.3">
      <c r="C240" s="38"/>
    </row>
    <row r="241" spans="3:3" s="9" customFormat="1" x14ac:dyDescent="0.3">
      <c r="C241" s="38"/>
    </row>
    <row r="242" spans="3:3" s="9" customFormat="1" x14ac:dyDescent="0.3">
      <c r="C242" s="38"/>
    </row>
    <row r="243" spans="3:3" s="9" customFormat="1" x14ac:dyDescent="0.3">
      <c r="C243" s="38"/>
    </row>
    <row r="244" spans="3:3" s="9" customFormat="1" x14ac:dyDescent="0.3">
      <c r="C244" s="38"/>
    </row>
    <row r="245" spans="3:3" s="9" customFormat="1" x14ac:dyDescent="0.3">
      <c r="C245" s="38"/>
    </row>
    <row r="246" spans="3:3" s="9" customFormat="1" x14ac:dyDescent="0.3">
      <c r="C246" s="38"/>
    </row>
    <row r="247" spans="3:3" s="9" customFormat="1" x14ac:dyDescent="0.3">
      <c r="C247" s="38"/>
    </row>
    <row r="248" spans="3:3" s="9" customFormat="1" x14ac:dyDescent="0.3">
      <c r="C248" s="38"/>
    </row>
    <row r="249" spans="3:3" s="9" customFormat="1" x14ac:dyDescent="0.3">
      <c r="C249" s="38"/>
    </row>
    <row r="250" spans="3:3" s="9" customFormat="1" x14ac:dyDescent="0.3">
      <c r="C250" s="38"/>
    </row>
    <row r="251" spans="3:3" s="9" customFormat="1" x14ac:dyDescent="0.3">
      <c r="C251" s="38"/>
    </row>
    <row r="252" spans="3:3" s="9" customFormat="1" x14ac:dyDescent="0.3">
      <c r="C252" s="38"/>
    </row>
    <row r="253" spans="3:3" s="9" customFormat="1" x14ac:dyDescent="0.3">
      <c r="C253" s="38"/>
    </row>
    <row r="254" spans="3:3" s="9" customFormat="1" x14ac:dyDescent="0.3">
      <c r="C254" s="38"/>
    </row>
    <row r="255" spans="3:3" s="9" customFormat="1" x14ac:dyDescent="0.3">
      <c r="C255" s="38"/>
    </row>
    <row r="256" spans="3:3" s="9" customFormat="1" x14ac:dyDescent="0.3">
      <c r="C256" s="38"/>
    </row>
    <row r="257" spans="3:3" s="9" customFormat="1" x14ac:dyDescent="0.3">
      <c r="C257" s="38"/>
    </row>
    <row r="258" spans="3:3" s="9" customFormat="1" x14ac:dyDescent="0.3">
      <c r="C258" s="38"/>
    </row>
    <row r="259" spans="3:3" s="9" customFormat="1" x14ac:dyDescent="0.3">
      <c r="C259" s="38"/>
    </row>
    <row r="260" spans="3:3" s="9" customFormat="1" x14ac:dyDescent="0.3">
      <c r="C260" s="38"/>
    </row>
    <row r="261" spans="3:3" s="9" customFormat="1" x14ac:dyDescent="0.3">
      <c r="C261" s="38"/>
    </row>
    <row r="262" spans="3:3" s="9" customFormat="1" x14ac:dyDescent="0.3">
      <c r="C262" s="38"/>
    </row>
    <row r="263" spans="3:3" s="9" customFormat="1" x14ac:dyDescent="0.3">
      <c r="C263" s="38"/>
    </row>
    <row r="264" spans="3:3" s="9" customFormat="1" x14ac:dyDescent="0.3">
      <c r="C264" s="38"/>
    </row>
    <row r="265" spans="3:3" s="9" customFormat="1" x14ac:dyDescent="0.3">
      <c r="C265" s="38"/>
    </row>
    <row r="266" spans="3:3" s="9" customFormat="1" x14ac:dyDescent="0.3">
      <c r="C266" s="38"/>
    </row>
    <row r="267" spans="3:3" s="9" customFormat="1" x14ac:dyDescent="0.3">
      <c r="C267" s="38"/>
    </row>
    <row r="268" spans="3:3" s="9" customFormat="1" x14ac:dyDescent="0.3">
      <c r="C268" s="38"/>
    </row>
    <row r="269" spans="3:3" s="9" customFormat="1" x14ac:dyDescent="0.3">
      <c r="C269" s="38"/>
    </row>
    <row r="270" spans="3:3" s="9" customFormat="1" x14ac:dyDescent="0.3">
      <c r="C270" s="38"/>
    </row>
    <row r="271" spans="3:3" s="9" customFormat="1" x14ac:dyDescent="0.3">
      <c r="C271" s="38"/>
    </row>
    <row r="272" spans="3:3" s="9" customFormat="1" x14ac:dyDescent="0.3">
      <c r="C272" s="38"/>
    </row>
    <row r="273" spans="3:3" s="9" customFormat="1" x14ac:dyDescent="0.3">
      <c r="C273" s="38"/>
    </row>
    <row r="274" spans="3:3" s="9" customFormat="1" x14ac:dyDescent="0.3">
      <c r="C274" s="38"/>
    </row>
    <row r="275" spans="3:3" s="9" customFormat="1" x14ac:dyDescent="0.3">
      <c r="C275" s="38"/>
    </row>
    <row r="276" spans="3:3" s="9" customFormat="1" x14ac:dyDescent="0.3">
      <c r="C276" s="38"/>
    </row>
    <row r="277" spans="3:3" s="9" customFormat="1" x14ac:dyDescent="0.3">
      <c r="C277" s="38"/>
    </row>
    <row r="278" spans="3:3" s="9" customFormat="1" x14ac:dyDescent="0.3">
      <c r="C278" s="38"/>
    </row>
    <row r="279" spans="3:3" s="9" customFormat="1" x14ac:dyDescent="0.3">
      <c r="C279" s="38"/>
    </row>
    <row r="280" spans="3:3" s="9" customFormat="1" x14ac:dyDescent="0.3">
      <c r="C280" s="38"/>
    </row>
    <row r="281" spans="3:3" s="9" customFormat="1" x14ac:dyDescent="0.3">
      <c r="C281" s="38"/>
    </row>
    <row r="282" spans="3:3" s="9" customFormat="1" x14ac:dyDescent="0.3">
      <c r="C282" s="38"/>
    </row>
    <row r="283" spans="3:3" s="9" customFormat="1" x14ac:dyDescent="0.3">
      <c r="C283" s="38"/>
    </row>
    <row r="284" spans="3:3" s="9" customFormat="1" x14ac:dyDescent="0.3">
      <c r="C284" s="38"/>
    </row>
    <row r="285" spans="3:3" s="9" customFormat="1" x14ac:dyDescent="0.3">
      <c r="C285" s="38"/>
    </row>
    <row r="286" spans="3:3" s="9" customFormat="1" x14ac:dyDescent="0.3">
      <c r="C286" s="38"/>
    </row>
    <row r="287" spans="3:3" s="9" customFormat="1" x14ac:dyDescent="0.3">
      <c r="C287" s="38"/>
    </row>
    <row r="288" spans="3:3" s="9" customFormat="1" x14ac:dyDescent="0.3">
      <c r="C288" s="38"/>
    </row>
    <row r="289" spans="3:3" s="9" customFormat="1" x14ac:dyDescent="0.3">
      <c r="C289" s="38"/>
    </row>
    <row r="290" spans="3:3" s="9" customFormat="1" x14ac:dyDescent="0.3">
      <c r="C290" s="38"/>
    </row>
    <row r="291" spans="3:3" s="9" customFormat="1" x14ac:dyDescent="0.3">
      <c r="C291" s="38"/>
    </row>
    <row r="292" spans="3:3" s="9" customFormat="1" x14ac:dyDescent="0.3">
      <c r="C292" s="38"/>
    </row>
    <row r="293" spans="3:3" s="9" customFormat="1" x14ac:dyDescent="0.3">
      <c r="C293" s="38"/>
    </row>
    <row r="294" spans="3:3" s="9" customFormat="1" x14ac:dyDescent="0.3">
      <c r="C294" s="38"/>
    </row>
    <row r="295" spans="3:3" s="9" customFormat="1" x14ac:dyDescent="0.3">
      <c r="C295" s="38"/>
    </row>
    <row r="296" spans="3:3" s="9" customFormat="1" x14ac:dyDescent="0.3">
      <c r="C296" s="38"/>
    </row>
    <row r="297" spans="3:3" s="9" customFormat="1" x14ac:dyDescent="0.3">
      <c r="C297" s="38"/>
    </row>
    <row r="298" spans="3:3" s="9" customFormat="1" x14ac:dyDescent="0.3">
      <c r="C298" s="38"/>
    </row>
    <row r="299" spans="3:3" s="9" customFormat="1" x14ac:dyDescent="0.3">
      <c r="C299" s="38"/>
    </row>
    <row r="300" spans="3:3" s="9" customFormat="1" x14ac:dyDescent="0.3">
      <c r="C300" s="38"/>
    </row>
    <row r="301" spans="3:3" s="9" customFormat="1" x14ac:dyDescent="0.3">
      <c r="C301" s="38"/>
    </row>
    <row r="302" spans="3:3" s="9" customFormat="1" x14ac:dyDescent="0.3">
      <c r="C302" s="38"/>
    </row>
    <row r="303" spans="3:3" s="9" customFormat="1" x14ac:dyDescent="0.3">
      <c r="C303" s="38"/>
    </row>
    <row r="304" spans="3:3" s="9" customFormat="1" x14ac:dyDescent="0.3">
      <c r="C304" s="38"/>
    </row>
    <row r="305" spans="3:3" s="9" customFormat="1" x14ac:dyDescent="0.3">
      <c r="C305" s="38"/>
    </row>
    <row r="306" spans="3:3" s="9" customFormat="1" x14ac:dyDescent="0.3">
      <c r="C306" s="38"/>
    </row>
    <row r="307" spans="3:3" s="9" customFormat="1" x14ac:dyDescent="0.3">
      <c r="C307" s="38"/>
    </row>
    <row r="308" spans="3:3" s="9" customFormat="1" x14ac:dyDescent="0.3">
      <c r="C308" s="38"/>
    </row>
    <row r="309" spans="3:3" s="9" customFormat="1" x14ac:dyDescent="0.3">
      <c r="C309" s="38"/>
    </row>
    <row r="310" spans="3:3" s="9" customFormat="1" x14ac:dyDescent="0.3">
      <c r="C310" s="38"/>
    </row>
    <row r="311" spans="3:3" s="9" customFormat="1" x14ac:dyDescent="0.3">
      <c r="C311" s="38"/>
    </row>
    <row r="312" spans="3:3" s="9" customFormat="1" x14ac:dyDescent="0.3">
      <c r="C312" s="38"/>
    </row>
    <row r="313" spans="3:3" s="9" customFormat="1" x14ac:dyDescent="0.3">
      <c r="C313" s="38"/>
    </row>
    <row r="314" spans="3:3" s="9" customFormat="1" x14ac:dyDescent="0.3">
      <c r="C314" s="38"/>
    </row>
    <row r="315" spans="3:3" s="9" customFormat="1" x14ac:dyDescent="0.3">
      <c r="C315" s="38"/>
    </row>
    <row r="316" spans="3:3" s="9" customFormat="1" x14ac:dyDescent="0.3">
      <c r="C316" s="38"/>
    </row>
    <row r="317" spans="3:3" s="9" customFormat="1" x14ac:dyDescent="0.3">
      <c r="C317" s="38"/>
    </row>
    <row r="318" spans="3:3" s="9" customFormat="1" x14ac:dyDescent="0.3">
      <c r="C318" s="38"/>
    </row>
    <row r="319" spans="3:3" s="9" customFormat="1" x14ac:dyDescent="0.3">
      <c r="C319" s="38"/>
    </row>
    <row r="320" spans="3:3" s="9" customFormat="1" x14ac:dyDescent="0.3">
      <c r="C320" s="38"/>
    </row>
    <row r="321" spans="3:3" s="9" customFormat="1" x14ac:dyDescent="0.3">
      <c r="C321" s="38"/>
    </row>
    <row r="322" spans="3:3" s="9" customFormat="1" x14ac:dyDescent="0.3">
      <c r="C322" s="38"/>
    </row>
    <row r="323" spans="3:3" s="9" customFormat="1" x14ac:dyDescent="0.3">
      <c r="C323" s="38"/>
    </row>
    <row r="324" spans="3:3" s="9" customFormat="1" x14ac:dyDescent="0.3">
      <c r="C324" s="38"/>
    </row>
    <row r="325" spans="3:3" s="9" customFormat="1" x14ac:dyDescent="0.3">
      <c r="C325" s="38"/>
    </row>
    <row r="326" spans="3:3" s="9" customFormat="1" x14ac:dyDescent="0.3">
      <c r="C326" s="38"/>
    </row>
    <row r="327" spans="3:3" s="9" customFormat="1" x14ac:dyDescent="0.3">
      <c r="C327" s="38"/>
    </row>
    <row r="328" spans="3:3" s="9" customFormat="1" x14ac:dyDescent="0.3">
      <c r="C328" s="38"/>
    </row>
    <row r="329" spans="3:3" s="9" customFormat="1" x14ac:dyDescent="0.3">
      <c r="C329" s="38"/>
    </row>
    <row r="330" spans="3:3" s="9" customFormat="1" x14ac:dyDescent="0.3">
      <c r="C330" s="38"/>
    </row>
    <row r="331" spans="3:3" s="9" customFormat="1" x14ac:dyDescent="0.3">
      <c r="C331" s="38"/>
    </row>
    <row r="332" spans="3:3" s="9" customFormat="1" x14ac:dyDescent="0.3">
      <c r="C332" s="38"/>
    </row>
    <row r="333" spans="3:3" s="9" customFormat="1" x14ac:dyDescent="0.3">
      <c r="C333" s="38"/>
    </row>
    <row r="334" spans="3:3" s="9" customFormat="1" x14ac:dyDescent="0.3">
      <c r="C334" s="38"/>
    </row>
    <row r="335" spans="3:3" s="9" customFormat="1" x14ac:dyDescent="0.3">
      <c r="C335" s="38"/>
    </row>
    <row r="336" spans="3:3" s="9" customFormat="1" x14ac:dyDescent="0.3">
      <c r="C336" s="38"/>
    </row>
    <row r="337" spans="3:3" s="9" customFormat="1" x14ac:dyDescent="0.3">
      <c r="C337" s="38"/>
    </row>
    <row r="338" spans="3:3" s="9" customFormat="1" x14ac:dyDescent="0.3">
      <c r="C338" s="38"/>
    </row>
    <row r="339" spans="3:3" s="9" customFormat="1" x14ac:dyDescent="0.3">
      <c r="C339" s="38"/>
    </row>
    <row r="340" spans="3:3" s="9" customFormat="1" x14ac:dyDescent="0.3">
      <c r="C340" s="38"/>
    </row>
    <row r="341" spans="3:3" s="9" customFormat="1" x14ac:dyDescent="0.3">
      <c r="C341" s="38"/>
    </row>
    <row r="342" spans="3:3" s="9" customFormat="1" x14ac:dyDescent="0.3">
      <c r="C342" s="38"/>
    </row>
    <row r="343" spans="3:3" s="9" customFormat="1" x14ac:dyDescent="0.3">
      <c r="C343" s="38"/>
    </row>
    <row r="344" spans="3:3" s="9" customFormat="1" x14ac:dyDescent="0.3">
      <c r="C344" s="38"/>
    </row>
    <row r="345" spans="3:3" s="9" customFormat="1" x14ac:dyDescent="0.3">
      <c r="C345" s="38"/>
    </row>
    <row r="346" spans="3:3" s="9" customFormat="1" x14ac:dyDescent="0.3">
      <c r="C346" s="38"/>
    </row>
    <row r="347" spans="3:3" s="9" customFormat="1" x14ac:dyDescent="0.3">
      <c r="C347" s="38"/>
    </row>
    <row r="348" spans="3:3" s="9" customFormat="1" x14ac:dyDescent="0.3">
      <c r="C348" s="38"/>
    </row>
    <row r="349" spans="3:3" s="9" customFormat="1" x14ac:dyDescent="0.3">
      <c r="C349" s="38"/>
    </row>
    <row r="350" spans="3:3" s="9" customFormat="1" x14ac:dyDescent="0.3">
      <c r="C350" s="38"/>
    </row>
    <row r="351" spans="3:3" s="9" customFormat="1" x14ac:dyDescent="0.3">
      <c r="C351" s="38"/>
    </row>
    <row r="352" spans="3:3" s="9" customFormat="1" x14ac:dyDescent="0.3">
      <c r="C352" s="38"/>
    </row>
    <row r="353" spans="3:3" s="9" customFormat="1" x14ac:dyDescent="0.3">
      <c r="C353" s="38"/>
    </row>
    <row r="354" spans="3:3" s="9" customFormat="1" x14ac:dyDescent="0.3">
      <c r="C354" s="38"/>
    </row>
    <row r="355" spans="3:3" s="9" customFormat="1" x14ac:dyDescent="0.3">
      <c r="C355" s="38"/>
    </row>
    <row r="356" spans="3:3" s="9" customFormat="1" x14ac:dyDescent="0.3">
      <c r="C356" s="38"/>
    </row>
    <row r="357" spans="3:3" s="9" customFormat="1" x14ac:dyDescent="0.3">
      <c r="C357" s="38"/>
    </row>
    <row r="358" spans="3:3" s="9" customFormat="1" x14ac:dyDescent="0.3">
      <c r="C358" s="38"/>
    </row>
    <row r="359" spans="3:3" s="9" customFormat="1" x14ac:dyDescent="0.3">
      <c r="C359" s="38"/>
    </row>
    <row r="360" spans="3:3" s="9" customFormat="1" x14ac:dyDescent="0.3">
      <c r="C360" s="38"/>
    </row>
    <row r="361" spans="3:3" s="9" customFormat="1" x14ac:dyDescent="0.3">
      <c r="C361" s="38"/>
    </row>
    <row r="362" spans="3:3" s="9" customFormat="1" x14ac:dyDescent="0.3">
      <c r="C362" s="38"/>
    </row>
    <row r="363" spans="3:3" s="9" customFormat="1" x14ac:dyDescent="0.3">
      <c r="C363" s="38"/>
    </row>
    <row r="364" spans="3:3" s="9" customFormat="1" x14ac:dyDescent="0.3">
      <c r="C364" s="38"/>
    </row>
    <row r="365" spans="3:3" s="9" customFormat="1" x14ac:dyDescent="0.3">
      <c r="C365" s="38"/>
    </row>
    <row r="366" spans="3:3" s="9" customFormat="1" x14ac:dyDescent="0.3">
      <c r="C366" s="38"/>
    </row>
    <row r="367" spans="3:3" s="9" customFormat="1" x14ac:dyDescent="0.3">
      <c r="C367" s="38"/>
    </row>
    <row r="368" spans="3:3" s="9" customFormat="1" x14ac:dyDescent="0.3">
      <c r="C368" s="38"/>
    </row>
    <row r="369" spans="3:3" s="9" customFormat="1" x14ac:dyDescent="0.3">
      <c r="C369" s="38"/>
    </row>
    <row r="370" spans="3:3" s="9" customFormat="1" x14ac:dyDescent="0.3">
      <c r="C370" s="38"/>
    </row>
    <row r="371" spans="3:3" s="9" customFormat="1" x14ac:dyDescent="0.3">
      <c r="C371" s="38"/>
    </row>
    <row r="372" spans="3:3" s="9" customFormat="1" x14ac:dyDescent="0.3">
      <c r="C372" s="38"/>
    </row>
    <row r="373" spans="3:3" s="9" customFormat="1" x14ac:dyDescent="0.3">
      <c r="C373" s="38"/>
    </row>
    <row r="374" spans="3:3" s="9" customFormat="1" x14ac:dyDescent="0.3">
      <c r="C374" s="38"/>
    </row>
    <row r="375" spans="3:3" s="9" customFormat="1" x14ac:dyDescent="0.3">
      <c r="C375" s="38"/>
    </row>
    <row r="376" spans="3:3" s="9" customFormat="1" x14ac:dyDescent="0.3">
      <c r="C376" s="38"/>
    </row>
    <row r="377" spans="3:3" s="9" customFormat="1" x14ac:dyDescent="0.3">
      <c r="C377" s="38"/>
    </row>
    <row r="378" spans="3:3" s="9" customFormat="1" x14ac:dyDescent="0.3">
      <c r="C378" s="38"/>
    </row>
    <row r="379" spans="3:3" s="9" customFormat="1" x14ac:dyDescent="0.3">
      <c r="C379" s="38"/>
    </row>
    <row r="380" spans="3:3" s="9" customFormat="1" x14ac:dyDescent="0.3">
      <c r="C380" s="38"/>
    </row>
    <row r="381" spans="3:3" s="9" customFormat="1" x14ac:dyDescent="0.3">
      <c r="C381" s="38"/>
    </row>
    <row r="382" spans="3:3" s="9" customFormat="1" x14ac:dyDescent="0.3">
      <c r="C382" s="38"/>
    </row>
    <row r="383" spans="3:3" s="9" customFormat="1" x14ac:dyDescent="0.3">
      <c r="C383" s="38"/>
    </row>
    <row r="384" spans="3:3" s="9" customFormat="1" x14ac:dyDescent="0.3">
      <c r="C384" s="38"/>
    </row>
    <row r="385" spans="3:3" s="9" customFormat="1" x14ac:dyDescent="0.3">
      <c r="C385" s="38"/>
    </row>
    <row r="386" spans="3:3" s="9" customFormat="1" x14ac:dyDescent="0.3">
      <c r="C386" s="38"/>
    </row>
    <row r="387" spans="3:3" s="9" customFormat="1" x14ac:dyDescent="0.3">
      <c r="C387" s="38"/>
    </row>
    <row r="388" spans="3:3" s="9" customFormat="1" x14ac:dyDescent="0.3">
      <c r="C388" s="38"/>
    </row>
    <row r="389" spans="3:3" s="9" customFormat="1" x14ac:dyDescent="0.3">
      <c r="C389" s="38"/>
    </row>
    <row r="390" spans="3:3" s="9" customFormat="1" x14ac:dyDescent="0.3">
      <c r="C390" s="38"/>
    </row>
    <row r="391" spans="3:3" s="9" customFormat="1" x14ac:dyDescent="0.3">
      <c r="C391" s="38"/>
    </row>
    <row r="392" spans="3:3" s="9" customFormat="1" x14ac:dyDescent="0.3">
      <c r="C392" s="38"/>
    </row>
    <row r="393" spans="3:3" s="9" customFormat="1" x14ac:dyDescent="0.3">
      <c r="C393" s="38"/>
    </row>
    <row r="394" spans="3:3" s="9" customFormat="1" x14ac:dyDescent="0.3">
      <c r="C394" s="38"/>
    </row>
    <row r="395" spans="3:3" s="9" customFormat="1" x14ac:dyDescent="0.3">
      <c r="C395" s="38"/>
    </row>
    <row r="396" spans="3:3" s="9" customFormat="1" x14ac:dyDescent="0.3">
      <c r="C396" s="38"/>
    </row>
    <row r="397" spans="3:3" s="9" customFormat="1" x14ac:dyDescent="0.3">
      <c r="C397" s="38"/>
    </row>
    <row r="398" spans="3:3" s="9" customFormat="1" x14ac:dyDescent="0.3">
      <c r="C398" s="38"/>
    </row>
    <row r="399" spans="3:3" s="9" customFormat="1" x14ac:dyDescent="0.3">
      <c r="C399" s="38"/>
    </row>
    <row r="400" spans="3:3" s="9" customFormat="1" x14ac:dyDescent="0.3">
      <c r="C400" s="38"/>
    </row>
    <row r="401" spans="3:3" s="9" customFormat="1" x14ac:dyDescent="0.3">
      <c r="C401" s="38"/>
    </row>
    <row r="402" spans="3:3" s="9" customFormat="1" x14ac:dyDescent="0.3">
      <c r="C402" s="38"/>
    </row>
    <row r="403" spans="3:3" s="9" customFormat="1" x14ac:dyDescent="0.3">
      <c r="C403" s="38"/>
    </row>
    <row r="404" spans="3:3" s="9" customFormat="1" x14ac:dyDescent="0.3">
      <c r="C404" s="38"/>
    </row>
    <row r="405" spans="3:3" s="9" customFormat="1" x14ac:dyDescent="0.3">
      <c r="C405" s="38"/>
    </row>
    <row r="406" spans="3:3" s="9" customFormat="1" x14ac:dyDescent="0.3">
      <c r="C406" s="38"/>
    </row>
    <row r="407" spans="3:3" s="9" customFormat="1" x14ac:dyDescent="0.3">
      <c r="C407" s="38"/>
    </row>
    <row r="408" spans="3:3" s="9" customFormat="1" x14ac:dyDescent="0.3">
      <c r="C408" s="38"/>
    </row>
    <row r="409" spans="3:3" s="9" customFormat="1" x14ac:dyDescent="0.3">
      <c r="C409" s="38"/>
    </row>
    <row r="410" spans="3:3" s="9" customFormat="1" x14ac:dyDescent="0.3">
      <c r="C410" s="38"/>
    </row>
    <row r="411" spans="3:3" s="9" customFormat="1" x14ac:dyDescent="0.3">
      <c r="C411" s="38"/>
    </row>
    <row r="412" spans="3:3" s="9" customFormat="1" x14ac:dyDescent="0.3">
      <c r="C412" s="38"/>
    </row>
    <row r="413" spans="3:3" s="9" customFormat="1" x14ac:dyDescent="0.3">
      <c r="C413" s="38"/>
    </row>
    <row r="414" spans="3:3" s="9" customFormat="1" x14ac:dyDescent="0.3">
      <c r="C414" s="38"/>
    </row>
    <row r="415" spans="3:3" s="9" customFormat="1" x14ac:dyDescent="0.3">
      <c r="C415" s="38"/>
    </row>
    <row r="416" spans="3:3" s="9" customFormat="1" x14ac:dyDescent="0.3">
      <c r="C416" s="38"/>
    </row>
    <row r="417" spans="3:3" s="9" customFormat="1" x14ac:dyDescent="0.3">
      <c r="C417" s="38"/>
    </row>
    <row r="418" spans="3:3" s="9" customFormat="1" x14ac:dyDescent="0.3">
      <c r="C418" s="38"/>
    </row>
    <row r="419" spans="3:3" s="9" customFormat="1" x14ac:dyDescent="0.3">
      <c r="C419" s="38"/>
    </row>
    <row r="420" spans="3:3" s="9" customFormat="1" x14ac:dyDescent="0.3">
      <c r="C420" s="38"/>
    </row>
    <row r="421" spans="3:3" s="9" customFormat="1" x14ac:dyDescent="0.3">
      <c r="C421" s="38"/>
    </row>
    <row r="422" spans="3:3" s="9" customFormat="1" x14ac:dyDescent="0.3">
      <c r="C422" s="38"/>
    </row>
    <row r="423" spans="3:3" s="9" customFormat="1" x14ac:dyDescent="0.3">
      <c r="C423" s="38"/>
    </row>
    <row r="424" spans="3:3" s="9" customFormat="1" x14ac:dyDescent="0.3">
      <c r="C424" s="38"/>
    </row>
    <row r="425" spans="3:3" s="9" customFormat="1" x14ac:dyDescent="0.3">
      <c r="C425" s="38"/>
    </row>
    <row r="426" spans="3:3" s="9" customFormat="1" x14ac:dyDescent="0.3">
      <c r="C426" s="38"/>
    </row>
    <row r="427" spans="3:3" s="9" customFormat="1" x14ac:dyDescent="0.3">
      <c r="C427" s="38"/>
    </row>
    <row r="428" spans="3:3" s="9" customFormat="1" x14ac:dyDescent="0.3">
      <c r="C428" s="38"/>
    </row>
    <row r="429" spans="3:3" s="9" customFormat="1" x14ac:dyDescent="0.3">
      <c r="C429" s="38"/>
    </row>
    <row r="430" spans="3:3" s="9" customFormat="1" x14ac:dyDescent="0.3">
      <c r="C430" s="38"/>
    </row>
    <row r="431" spans="3:3" s="9" customFormat="1" x14ac:dyDescent="0.3">
      <c r="C431" s="38"/>
    </row>
    <row r="432" spans="3:3" s="9" customFormat="1" x14ac:dyDescent="0.3">
      <c r="C432" s="38"/>
    </row>
    <row r="433" spans="3:3" s="9" customFormat="1" x14ac:dyDescent="0.3">
      <c r="C433" s="38"/>
    </row>
    <row r="434" spans="3:3" s="9" customFormat="1" x14ac:dyDescent="0.3">
      <c r="C434" s="38"/>
    </row>
    <row r="435" spans="3:3" s="9" customFormat="1" x14ac:dyDescent="0.3">
      <c r="C435" s="38"/>
    </row>
    <row r="436" spans="3:3" s="9" customFormat="1" x14ac:dyDescent="0.3">
      <c r="C436" s="38"/>
    </row>
    <row r="437" spans="3:3" s="9" customFormat="1" x14ac:dyDescent="0.3">
      <c r="C437" s="38"/>
    </row>
    <row r="438" spans="3:3" s="9" customFormat="1" x14ac:dyDescent="0.3">
      <c r="C438" s="38"/>
    </row>
    <row r="439" spans="3:3" s="9" customFormat="1" x14ac:dyDescent="0.3">
      <c r="C439" s="38"/>
    </row>
    <row r="440" spans="3:3" s="9" customFormat="1" x14ac:dyDescent="0.3">
      <c r="C440" s="38"/>
    </row>
    <row r="441" spans="3:3" s="9" customFormat="1" x14ac:dyDescent="0.3">
      <c r="C441" s="38"/>
    </row>
    <row r="442" spans="3:3" s="9" customFormat="1" x14ac:dyDescent="0.3">
      <c r="C442" s="38"/>
    </row>
    <row r="443" spans="3:3" s="9" customFormat="1" x14ac:dyDescent="0.3">
      <c r="C443" s="38"/>
    </row>
    <row r="444" spans="3:3" s="9" customFormat="1" x14ac:dyDescent="0.3">
      <c r="C444" s="38"/>
    </row>
    <row r="445" spans="3:3" s="9" customFormat="1" x14ac:dyDescent="0.3">
      <c r="C445" s="38"/>
    </row>
    <row r="446" spans="3:3" s="9" customFormat="1" x14ac:dyDescent="0.3">
      <c r="C446" s="38"/>
    </row>
    <row r="447" spans="3:3" s="9" customFormat="1" x14ac:dyDescent="0.3">
      <c r="C447" s="38"/>
    </row>
    <row r="448" spans="3:3" s="9" customFormat="1" x14ac:dyDescent="0.3">
      <c r="C448" s="38"/>
    </row>
    <row r="449" spans="3:3" s="9" customFormat="1" x14ac:dyDescent="0.3">
      <c r="C449" s="38"/>
    </row>
    <row r="450" spans="3:3" s="9" customFormat="1" x14ac:dyDescent="0.3">
      <c r="C450" s="38"/>
    </row>
    <row r="451" spans="3:3" s="9" customFormat="1" x14ac:dyDescent="0.3">
      <c r="C451" s="38"/>
    </row>
    <row r="452" spans="3:3" s="9" customFormat="1" x14ac:dyDescent="0.3">
      <c r="C452" s="38"/>
    </row>
    <row r="453" spans="3:3" s="9" customFormat="1" x14ac:dyDescent="0.3">
      <c r="C453" s="38"/>
    </row>
    <row r="454" spans="3:3" s="9" customFormat="1" x14ac:dyDescent="0.3">
      <c r="C454" s="38"/>
    </row>
    <row r="455" spans="3:3" s="9" customFormat="1" x14ac:dyDescent="0.3">
      <c r="C455" s="38"/>
    </row>
    <row r="456" spans="3:3" s="9" customFormat="1" x14ac:dyDescent="0.3">
      <c r="C456" s="38"/>
    </row>
    <row r="457" spans="3:3" s="9" customFormat="1" x14ac:dyDescent="0.3">
      <c r="C457" s="38"/>
    </row>
    <row r="458" spans="3:3" s="9" customFormat="1" x14ac:dyDescent="0.3">
      <c r="C458" s="38"/>
    </row>
    <row r="459" spans="3:3" s="9" customFormat="1" x14ac:dyDescent="0.3">
      <c r="C459" s="38"/>
    </row>
    <row r="460" spans="3:3" s="9" customFormat="1" x14ac:dyDescent="0.3">
      <c r="C460" s="38"/>
    </row>
    <row r="461" spans="3:3" s="9" customFormat="1" x14ac:dyDescent="0.3">
      <c r="C461" s="38"/>
    </row>
    <row r="462" spans="3:3" s="9" customFormat="1" x14ac:dyDescent="0.3">
      <c r="C462" s="38"/>
    </row>
    <row r="463" spans="3:3" s="9" customFormat="1" x14ac:dyDescent="0.3">
      <c r="C463" s="38"/>
    </row>
    <row r="464" spans="3:3" s="9" customFormat="1" x14ac:dyDescent="0.3">
      <c r="C464" s="38"/>
    </row>
    <row r="465" spans="3:3" s="9" customFormat="1" x14ac:dyDescent="0.3">
      <c r="C465" s="38"/>
    </row>
    <row r="466" spans="3:3" s="9" customFormat="1" x14ac:dyDescent="0.3">
      <c r="C466" s="38"/>
    </row>
    <row r="467" spans="3:3" s="9" customFormat="1" x14ac:dyDescent="0.3">
      <c r="C467" s="38"/>
    </row>
    <row r="468" spans="3:3" s="9" customFormat="1" x14ac:dyDescent="0.3">
      <c r="C468" s="38"/>
    </row>
    <row r="469" spans="3:3" s="9" customFormat="1" x14ac:dyDescent="0.3">
      <c r="C469" s="38"/>
    </row>
    <row r="470" spans="3:3" s="9" customFormat="1" x14ac:dyDescent="0.3">
      <c r="C470" s="38"/>
    </row>
    <row r="471" spans="3:3" s="9" customFormat="1" x14ac:dyDescent="0.3">
      <c r="C471" s="38"/>
    </row>
    <row r="472" spans="3:3" s="9" customFormat="1" x14ac:dyDescent="0.3">
      <c r="C472" s="38"/>
    </row>
    <row r="473" spans="3:3" s="9" customFormat="1" x14ac:dyDescent="0.3">
      <c r="C473" s="38"/>
    </row>
    <row r="474" spans="3:3" s="9" customFormat="1" x14ac:dyDescent="0.3">
      <c r="C474" s="38"/>
    </row>
    <row r="475" spans="3:3" s="9" customFormat="1" x14ac:dyDescent="0.3">
      <c r="C475" s="38"/>
    </row>
    <row r="476" spans="3:3" s="9" customFormat="1" x14ac:dyDescent="0.3">
      <c r="C476" s="38"/>
    </row>
    <row r="477" spans="3:3" s="9" customFormat="1" x14ac:dyDescent="0.3">
      <c r="C477" s="38"/>
    </row>
    <row r="478" spans="3:3" s="9" customFormat="1" x14ac:dyDescent="0.3">
      <c r="C478" s="38"/>
    </row>
    <row r="479" spans="3:3" s="9" customFormat="1" x14ac:dyDescent="0.3">
      <c r="C479" s="38"/>
    </row>
    <row r="480" spans="3:3" s="9" customFormat="1" x14ac:dyDescent="0.3">
      <c r="C480" s="38"/>
    </row>
    <row r="481" spans="3:3" s="9" customFormat="1" x14ac:dyDescent="0.3">
      <c r="C481" s="38"/>
    </row>
    <row r="482" spans="3:3" s="9" customFormat="1" x14ac:dyDescent="0.3">
      <c r="C482" s="38"/>
    </row>
    <row r="483" spans="3:3" s="9" customFormat="1" x14ac:dyDescent="0.3">
      <c r="C483" s="38"/>
    </row>
    <row r="484" spans="3:3" s="9" customFormat="1" x14ac:dyDescent="0.3">
      <c r="C484" s="38"/>
    </row>
    <row r="485" spans="3:3" s="9" customFormat="1" x14ac:dyDescent="0.3">
      <c r="C485" s="38"/>
    </row>
    <row r="486" spans="3:3" s="9" customFormat="1" x14ac:dyDescent="0.3">
      <c r="C486" s="38"/>
    </row>
    <row r="487" spans="3:3" s="9" customFormat="1" x14ac:dyDescent="0.3">
      <c r="C487" s="38"/>
    </row>
    <row r="488" spans="3:3" s="9" customFormat="1" x14ac:dyDescent="0.3">
      <c r="C488" s="38"/>
    </row>
    <row r="489" spans="3:3" s="9" customFormat="1" x14ac:dyDescent="0.3">
      <c r="C489" s="38"/>
    </row>
    <row r="490" spans="3:3" s="9" customFormat="1" x14ac:dyDescent="0.3">
      <c r="C490" s="38"/>
    </row>
    <row r="491" spans="3:3" s="9" customFormat="1" x14ac:dyDescent="0.3">
      <c r="C491" s="38"/>
    </row>
    <row r="492" spans="3:3" s="9" customFormat="1" x14ac:dyDescent="0.3">
      <c r="C492" s="38"/>
    </row>
    <row r="493" spans="3:3" s="9" customFormat="1" x14ac:dyDescent="0.3">
      <c r="C493" s="38"/>
    </row>
    <row r="494" spans="3:3" s="9" customFormat="1" x14ac:dyDescent="0.3">
      <c r="C494" s="38"/>
    </row>
    <row r="495" spans="3:3" s="9" customFormat="1" x14ac:dyDescent="0.3">
      <c r="C495" s="38"/>
    </row>
    <row r="496" spans="3:3" s="9" customFormat="1" x14ac:dyDescent="0.3">
      <c r="C496" s="38"/>
    </row>
    <row r="497" spans="3:3" s="9" customFormat="1" x14ac:dyDescent="0.3">
      <c r="C497" s="38"/>
    </row>
    <row r="498" spans="3:3" s="9" customFormat="1" x14ac:dyDescent="0.3">
      <c r="C498" s="38"/>
    </row>
    <row r="499" spans="3:3" s="9" customFormat="1" x14ac:dyDescent="0.3">
      <c r="C499" s="38"/>
    </row>
    <row r="500" spans="3:3" s="9" customFormat="1" x14ac:dyDescent="0.3">
      <c r="C500" s="38"/>
    </row>
    <row r="501" spans="3:3" s="9" customFormat="1" x14ac:dyDescent="0.3">
      <c r="C501" s="38"/>
    </row>
    <row r="502" spans="3:3" s="9" customFormat="1" x14ac:dyDescent="0.3">
      <c r="C502" s="38"/>
    </row>
    <row r="503" spans="3:3" s="9" customFormat="1" x14ac:dyDescent="0.3">
      <c r="C503" s="38"/>
    </row>
    <row r="504" spans="3:3" s="9" customFormat="1" x14ac:dyDescent="0.3">
      <c r="C504" s="38"/>
    </row>
    <row r="505" spans="3:3" s="9" customFormat="1" x14ac:dyDescent="0.3">
      <c r="C505" s="38"/>
    </row>
    <row r="506" spans="3:3" s="9" customFormat="1" x14ac:dyDescent="0.3">
      <c r="C506" s="38"/>
    </row>
    <row r="507" spans="3:3" s="9" customFormat="1" x14ac:dyDescent="0.3">
      <c r="C507" s="38"/>
    </row>
    <row r="508" spans="3:3" s="9" customFormat="1" x14ac:dyDescent="0.3">
      <c r="C508" s="38"/>
    </row>
    <row r="509" spans="3:3" s="9" customFormat="1" x14ac:dyDescent="0.3">
      <c r="C509" s="38"/>
    </row>
    <row r="510" spans="3:3" s="9" customFormat="1" x14ac:dyDescent="0.3">
      <c r="C510" s="38"/>
    </row>
    <row r="511" spans="3:3" s="9" customFormat="1" x14ac:dyDescent="0.3">
      <c r="C511" s="38"/>
    </row>
    <row r="512" spans="3:3" s="9" customFormat="1" x14ac:dyDescent="0.3">
      <c r="C512" s="38"/>
    </row>
    <row r="513" spans="3:3" s="9" customFormat="1" x14ac:dyDescent="0.3">
      <c r="C513" s="38"/>
    </row>
    <row r="514" spans="3:3" s="9" customFormat="1" x14ac:dyDescent="0.3">
      <c r="C514" s="38"/>
    </row>
    <row r="515" spans="3:3" s="9" customFormat="1" x14ac:dyDescent="0.3">
      <c r="C515" s="38"/>
    </row>
    <row r="516" spans="3:3" s="9" customFormat="1" x14ac:dyDescent="0.3">
      <c r="C516" s="38"/>
    </row>
    <row r="517" spans="3:3" s="9" customFormat="1" x14ac:dyDescent="0.3">
      <c r="C517" s="38"/>
    </row>
    <row r="518" spans="3:3" s="9" customFormat="1" x14ac:dyDescent="0.3">
      <c r="C518" s="38"/>
    </row>
    <row r="519" spans="3:3" s="9" customFormat="1" x14ac:dyDescent="0.3">
      <c r="C519" s="38"/>
    </row>
    <row r="520" spans="3:3" s="9" customFormat="1" x14ac:dyDescent="0.3">
      <c r="C520" s="38"/>
    </row>
    <row r="521" spans="3:3" s="9" customFormat="1" x14ac:dyDescent="0.3">
      <c r="C521" s="38"/>
    </row>
    <row r="522" spans="3:3" s="9" customFormat="1" x14ac:dyDescent="0.3">
      <c r="C522" s="38"/>
    </row>
    <row r="523" spans="3:3" s="9" customFormat="1" x14ac:dyDescent="0.3">
      <c r="C523" s="38"/>
    </row>
    <row r="524" spans="3:3" s="9" customFormat="1" x14ac:dyDescent="0.3">
      <c r="C524" s="38"/>
    </row>
    <row r="525" spans="3:3" s="9" customFormat="1" x14ac:dyDescent="0.3">
      <c r="C525" s="38"/>
    </row>
    <row r="526" spans="3:3" s="9" customFormat="1" x14ac:dyDescent="0.3">
      <c r="C526" s="38"/>
    </row>
    <row r="527" spans="3:3" s="9" customFormat="1" x14ac:dyDescent="0.3">
      <c r="C527" s="38"/>
    </row>
    <row r="528" spans="3:3" s="9" customFormat="1" x14ac:dyDescent="0.3">
      <c r="C528" s="38"/>
    </row>
    <row r="529" spans="3:3" s="9" customFormat="1" x14ac:dyDescent="0.3">
      <c r="C529" s="38"/>
    </row>
    <row r="530" spans="3:3" s="9" customFormat="1" x14ac:dyDescent="0.3">
      <c r="C530" s="38"/>
    </row>
    <row r="531" spans="3:3" s="9" customFormat="1" x14ac:dyDescent="0.3">
      <c r="C531" s="38"/>
    </row>
    <row r="532" spans="3:3" s="9" customFormat="1" x14ac:dyDescent="0.3">
      <c r="C532" s="38"/>
    </row>
    <row r="533" spans="3:3" s="9" customFormat="1" x14ac:dyDescent="0.3">
      <c r="C533" s="38"/>
    </row>
    <row r="534" spans="3:3" s="9" customFormat="1" x14ac:dyDescent="0.3">
      <c r="C534" s="38"/>
    </row>
    <row r="535" spans="3:3" s="9" customFormat="1" x14ac:dyDescent="0.3">
      <c r="C535" s="38"/>
    </row>
    <row r="536" spans="3:3" s="9" customFormat="1" x14ac:dyDescent="0.3">
      <c r="C536" s="38"/>
    </row>
    <row r="537" spans="3:3" s="9" customFormat="1" x14ac:dyDescent="0.3">
      <c r="C537" s="38"/>
    </row>
    <row r="538" spans="3:3" s="9" customFormat="1" x14ac:dyDescent="0.3">
      <c r="C538" s="38"/>
    </row>
    <row r="539" spans="3:3" s="9" customFormat="1" x14ac:dyDescent="0.3">
      <c r="C539" s="38"/>
    </row>
    <row r="540" spans="3:3" s="9" customFormat="1" x14ac:dyDescent="0.3">
      <c r="C540" s="38"/>
    </row>
    <row r="541" spans="3:3" s="9" customFormat="1" x14ac:dyDescent="0.3">
      <c r="C541" s="38"/>
    </row>
    <row r="542" spans="3:3" s="9" customFormat="1" x14ac:dyDescent="0.3">
      <c r="C542" s="38"/>
    </row>
    <row r="543" spans="3:3" s="9" customFormat="1" x14ac:dyDescent="0.3">
      <c r="C543" s="38"/>
    </row>
    <row r="544" spans="3:3" s="9" customFormat="1" x14ac:dyDescent="0.3">
      <c r="C544" s="38"/>
    </row>
    <row r="545" spans="3:3" s="9" customFormat="1" x14ac:dyDescent="0.3">
      <c r="C545" s="38"/>
    </row>
    <row r="546" spans="3:3" s="9" customFormat="1" x14ac:dyDescent="0.3">
      <c r="C546" s="38"/>
    </row>
    <row r="547" spans="3:3" s="9" customFormat="1" x14ac:dyDescent="0.3">
      <c r="C547" s="38"/>
    </row>
    <row r="548" spans="3:3" s="9" customFormat="1" x14ac:dyDescent="0.3">
      <c r="C548" s="38"/>
    </row>
    <row r="549" spans="3:3" s="9" customFormat="1" x14ac:dyDescent="0.3">
      <c r="C549" s="38"/>
    </row>
    <row r="550" spans="3:3" s="9" customFormat="1" x14ac:dyDescent="0.3">
      <c r="C550" s="38"/>
    </row>
    <row r="551" spans="3:3" s="9" customFormat="1" x14ac:dyDescent="0.3">
      <c r="C551" s="38"/>
    </row>
    <row r="552" spans="3:3" s="9" customFormat="1" x14ac:dyDescent="0.3">
      <c r="C552" s="38"/>
    </row>
    <row r="553" spans="3:3" s="9" customFormat="1" x14ac:dyDescent="0.3">
      <c r="C553" s="38"/>
    </row>
    <row r="554" spans="3:3" s="9" customFormat="1" x14ac:dyDescent="0.3">
      <c r="C554" s="38"/>
    </row>
    <row r="555" spans="3:3" s="9" customFormat="1" x14ac:dyDescent="0.3">
      <c r="C555" s="38"/>
    </row>
    <row r="556" spans="3:3" s="9" customFormat="1" x14ac:dyDescent="0.3">
      <c r="C556" s="38"/>
    </row>
    <row r="557" spans="3:3" s="9" customFormat="1" x14ac:dyDescent="0.3">
      <c r="C557" s="38"/>
    </row>
    <row r="558" spans="3:3" s="9" customFormat="1" x14ac:dyDescent="0.3">
      <c r="C558" s="38"/>
    </row>
    <row r="559" spans="3:3" s="9" customFormat="1" x14ac:dyDescent="0.3">
      <c r="C559" s="38"/>
    </row>
    <row r="560" spans="3:3" s="9" customFormat="1" x14ac:dyDescent="0.3">
      <c r="C560" s="38"/>
    </row>
    <row r="561" spans="3:3" s="9" customFormat="1" x14ac:dyDescent="0.3">
      <c r="C561" s="38"/>
    </row>
    <row r="562" spans="3:3" s="9" customFormat="1" x14ac:dyDescent="0.3">
      <c r="C562" s="38"/>
    </row>
    <row r="563" spans="3:3" s="9" customFormat="1" x14ac:dyDescent="0.3">
      <c r="C563" s="38"/>
    </row>
    <row r="564" spans="3:3" s="9" customFormat="1" x14ac:dyDescent="0.3">
      <c r="C564" s="38"/>
    </row>
    <row r="565" spans="3:3" s="9" customFormat="1" x14ac:dyDescent="0.3">
      <c r="C565" s="38"/>
    </row>
    <row r="566" spans="3:3" s="9" customFormat="1" x14ac:dyDescent="0.3">
      <c r="C566" s="38"/>
    </row>
    <row r="567" spans="3:3" s="9" customFormat="1" x14ac:dyDescent="0.3">
      <c r="C567" s="38"/>
    </row>
    <row r="568" spans="3:3" s="9" customFormat="1" x14ac:dyDescent="0.3">
      <c r="C568" s="38"/>
    </row>
    <row r="569" spans="3:3" s="9" customFormat="1" x14ac:dyDescent="0.3">
      <c r="C569" s="38"/>
    </row>
    <row r="570" spans="3:3" s="9" customFormat="1" x14ac:dyDescent="0.3">
      <c r="C570" s="38"/>
    </row>
    <row r="571" spans="3:3" s="9" customFormat="1" x14ac:dyDescent="0.3">
      <c r="C571" s="38"/>
    </row>
    <row r="572" spans="3:3" s="9" customFormat="1" x14ac:dyDescent="0.3">
      <c r="C572" s="38"/>
    </row>
    <row r="573" spans="3:3" s="9" customFormat="1" x14ac:dyDescent="0.3">
      <c r="C573" s="38"/>
    </row>
    <row r="574" spans="3:3" s="9" customFormat="1" x14ac:dyDescent="0.3">
      <c r="C574" s="38"/>
    </row>
    <row r="575" spans="3:3" s="9" customFormat="1" x14ac:dyDescent="0.3">
      <c r="C575" s="38"/>
    </row>
    <row r="576" spans="3:3" s="9" customFormat="1" x14ac:dyDescent="0.3">
      <c r="C576" s="38"/>
    </row>
    <row r="577" spans="3:3" s="9" customFormat="1" x14ac:dyDescent="0.3">
      <c r="C577" s="38"/>
    </row>
    <row r="578" spans="3:3" s="9" customFormat="1" x14ac:dyDescent="0.3">
      <c r="C578" s="38"/>
    </row>
    <row r="579" spans="3:3" s="9" customFormat="1" x14ac:dyDescent="0.3">
      <c r="C579" s="38"/>
    </row>
    <row r="580" spans="3:3" s="9" customFormat="1" x14ac:dyDescent="0.3">
      <c r="C580" s="38"/>
    </row>
    <row r="581" spans="3:3" s="9" customFormat="1" x14ac:dyDescent="0.3">
      <c r="C581" s="38"/>
    </row>
    <row r="582" spans="3:3" s="9" customFormat="1" x14ac:dyDescent="0.3">
      <c r="C582" s="38"/>
    </row>
    <row r="583" spans="3:3" s="9" customFormat="1" x14ac:dyDescent="0.3">
      <c r="C583" s="38"/>
    </row>
    <row r="584" spans="3:3" s="9" customFormat="1" x14ac:dyDescent="0.3">
      <c r="C584" s="38"/>
    </row>
    <row r="585" spans="3:3" s="9" customFormat="1" x14ac:dyDescent="0.3">
      <c r="C585" s="38"/>
    </row>
    <row r="586" spans="3:3" s="9" customFormat="1" x14ac:dyDescent="0.3">
      <c r="C586" s="38"/>
    </row>
    <row r="587" spans="3:3" s="9" customFormat="1" x14ac:dyDescent="0.3">
      <c r="C587" s="38"/>
    </row>
    <row r="588" spans="3:3" s="9" customFormat="1" x14ac:dyDescent="0.3">
      <c r="C588" s="38"/>
    </row>
    <row r="589" spans="3:3" s="9" customFormat="1" x14ac:dyDescent="0.3">
      <c r="C589" s="38"/>
    </row>
    <row r="590" spans="3:3" s="9" customFormat="1" x14ac:dyDescent="0.3">
      <c r="C590" s="38"/>
    </row>
    <row r="591" spans="3:3" s="9" customFormat="1" x14ac:dyDescent="0.3">
      <c r="C591" s="38"/>
    </row>
    <row r="592" spans="3:3" s="9" customFormat="1" x14ac:dyDescent="0.3">
      <c r="C592" s="38"/>
    </row>
    <row r="593" spans="3:3" s="9" customFormat="1" x14ac:dyDescent="0.3">
      <c r="C593" s="38"/>
    </row>
    <row r="594" spans="3:3" s="9" customFormat="1" x14ac:dyDescent="0.3">
      <c r="C594" s="38"/>
    </row>
    <row r="595" spans="3:3" s="9" customFormat="1" x14ac:dyDescent="0.3">
      <c r="C595" s="38"/>
    </row>
    <row r="596" spans="3:3" s="9" customFormat="1" x14ac:dyDescent="0.3">
      <c r="C596" s="38"/>
    </row>
    <row r="597" spans="3:3" s="9" customFormat="1" x14ac:dyDescent="0.3">
      <c r="C597" s="38"/>
    </row>
    <row r="598" spans="3:3" s="9" customFormat="1" x14ac:dyDescent="0.3">
      <c r="C598" s="38"/>
    </row>
    <row r="599" spans="3:3" s="9" customFormat="1" x14ac:dyDescent="0.3">
      <c r="C599" s="38"/>
    </row>
    <row r="600" spans="3:3" s="9" customFormat="1" x14ac:dyDescent="0.3">
      <c r="C600" s="38"/>
    </row>
    <row r="601" spans="3:3" s="9" customFormat="1" x14ac:dyDescent="0.3">
      <c r="C601" s="38"/>
    </row>
    <row r="602" spans="3:3" s="9" customFormat="1" x14ac:dyDescent="0.3">
      <c r="C602" s="38"/>
    </row>
    <row r="603" spans="3:3" s="9" customFormat="1" x14ac:dyDescent="0.3">
      <c r="C603" s="38"/>
    </row>
    <row r="604" spans="3:3" s="9" customFormat="1" x14ac:dyDescent="0.3">
      <c r="C604" s="38"/>
    </row>
    <row r="605" spans="3:3" s="9" customFormat="1" x14ac:dyDescent="0.3">
      <c r="C605" s="38"/>
    </row>
    <row r="606" spans="3:3" s="9" customFormat="1" x14ac:dyDescent="0.3">
      <c r="C606" s="38"/>
    </row>
    <row r="607" spans="3:3" s="9" customFormat="1" x14ac:dyDescent="0.3">
      <c r="C607" s="38"/>
    </row>
    <row r="608" spans="3:3" s="9" customFormat="1" x14ac:dyDescent="0.3">
      <c r="C608" s="38"/>
    </row>
    <row r="609" spans="3:3" s="9" customFormat="1" x14ac:dyDescent="0.3">
      <c r="C609" s="38"/>
    </row>
    <row r="610" spans="3:3" s="9" customFormat="1" x14ac:dyDescent="0.3">
      <c r="C610" s="38"/>
    </row>
    <row r="611" spans="3:3" s="9" customFormat="1" x14ac:dyDescent="0.3">
      <c r="C611" s="38"/>
    </row>
    <row r="612" spans="3:3" s="9" customFormat="1" x14ac:dyDescent="0.3">
      <c r="C612" s="38"/>
    </row>
    <row r="613" spans="3:3" s="9" customFormat="1" x14ac:dyDescent="0.3">
      <c r="C613" s="38"/>
    </row>
    <row r="614" spans="3:3" s="9" customFormat="1" x14ac:dyDescent="0.3">
      <c r="C614" s="38"/>
    </row>
    <row r="615" spans="3:3" s="9" customFormat="1" x14ac:dyDescent="0.3">
      <c r="C615" s="38"/>
    </row>
    <row r="616" spans="3:3" s="9" customFormat="1" x14ac:dyDescent="0.3">
      <c r="C616" s="38"/>
    </row>
    <row r="617" spans="3:3" s="9" customFormat="1" x14ac:dyDescent="0.3">
      <c r="C617" s="38"/>
    </row>
    <row r="618" spans="3:3" s="9" customFormat="1" x14ac:dyDescent="0.3">
      <c r="C618" s="38"/>
    </row>
    <row r="619" spans="3:3" s="9" customFormat="1" x14ac:dyDescent="0.3">
      <c r="C619" s="38"/>
    </row>
    <row r="620" spans="3:3" s="9" customFormat="1" x14ac:dyDescent="0.3">
      <c r="C620" s="38"/>
    </row>
    <row r="621" spans="3:3" s="9" customFormat="1" x14ac:dyDescent="0.3">
      <c r="C621" s="38"/>
    </row>
    <row r="622" spans="3:3" s="9" customFormat="1" x14ac:dyDescent="0.3">
      <c r="C622" s="38"/>
    </row>
    <row r="623" spans="3:3" s="9" customFormat="1" x14ac:dyDescent="0.3">
      <c r="C623" s="38"/>
    </row>
    <row r="624" spans="3:3" s="9" customFormat="1" x14ac:dyDescent="0.3">
      <c r="C624" s="38"/>
    </row>
    <row r="625" spans="3:3" s="9" customFormat="1" x14ac:dyDescent="0.3">
      <c r="C625" s="38"/>
    </row>
    <row r="626" spans="3:3" s="9" customFormat="1" x14ac:dyDescent="0.3">
      <c r="C626" s="38"/>
    </row>
    <row r="627" spans="3:3" s="9" customFormat="1" x14ac:dyDescent="0.3">
      <c r="C627" s="38"/>
    </row>
    <row r="628" spans="3:3" s="9" customFormat="1" x14ac:dyDescent="0.3">
      <c r="C628" s="38"/>
    </row>
    <row r="629" spans="3:3" s="9" customFormat="1" x14ac:dyDescent="0.3">
      <c r="C629" s="38"/>
    </row>
    <row r="630" spans="3:3" s="9" customFormat="1" x14ac:dyDescent="0.3">
      <c r="C630" s="38"/>
    </row>
    <row r="631" spans="3:3" s="9" customFormat="1" x14ac:dyDescent="0.3">
      <c r="C631" s="38"/>
    </row>
    <row r="632" spans="3:3" s="9" customFormat="1" x14ac:dyDescent="0.3">
      <c r="C632" s="38"/>
    </row>
    <row r="633" spans="3:3" s="9" customFormat="1" x14ac:dyDescent="0.3">
      <c r="C633" s="38"/>
    </row>
    <row r="634" spans="3:3" s="9" customFormat="1" x14ac:dyDescent="0.3">
      <c r="C634" s="38"/>
    </row>
    <row r="635" spans="3:3" s="9" customFormat="1" x14ac:dyDescent="0.3">
      <c r="C635" s="38"/>
    </row>
    <row r="636" spans="3:3" s="9" customFormat="1" x14ac:dyDescent="0.3">
      <c r="C636" s="38"/>
    </row>
    <row r="637" spans="3:3" s="9" customFormat="1" x14ac:dyDescent="0.3">
      <c r="C637" s="38"/>
    </row>
    <row r="638" spans="3:3" s="9" customFormat="1" x14ac:dyDescent="0.3">
      <c r="C638" s="38"/>
    </row>
    <row r="639" spans="3:3" s="9" customFormat="1" x14ac:dyDescent="0.3">
      <c r="C639" s="38"/>
    </row>
    <row r="640" spans="3:3" s="9" customFormat="1" x14ac:dyDescent="0.3">
      <c r="C640" s="38"/>
    </row>
    <row r="641" spans="3:3" s="9" customFormat="1" x14ac:dyDescent="0.3">
      <c r="C641" s="38"/>
    </row>
    <row r="642" spans="3:3" s="9" customFormat="1" x14ac:dyDescent="0.3">
      <c r="C642" s="38"/>
    </row>
    <row r="643" spans="3:3" s="9" customFormat="1" x14ac:dyDescent="0.3">
      <c r="C643" s="38"/>
    </row>
    <row r="644" spans="3:3" s="9" customFormat="1" x14ac:dyDescent="0.3">
      <c r="C644" s="38"/>
    </row>
    <row r="645" spans="3:3" s="9" customFormat="1" x14ac:dyDescent="0.3">
      <c r="C645" s="38"/>
    </row>
    <row r="646" spans="3:3" s="9" customFormat="1" x14ac:dyDescent="0.3">
      <c r="C646" s="38"/>
    </row>
    <row r="647" spans="3:3" s="9" customFormat="1" x14ac:dyDescent="0.3">
      <c r="C647" s="38"/>
    </row>
    <row r="648" spans="3:3" s="9" customFormat="1" x14ac:dyDescent="0.3">
      <c r="C648" s="38"/>
    </row>
    <row r="649" spans="3:3" s="9" customFormat="1" x14ac:dyDescent="0.3">
      <c r="C649" s="38"/>
    </row>
    <row r="650" spans="3:3" s="9" customFormat="1" x14ac:dyDescent="0.3">
      <c r="C650" s="38"/>
    </row>
    <row r="651" spans="3:3" s="9" customFormat="1" x14ac:dyDescent="0.3">
      <c r="C651" s="38"/>
    </row>
    <row r="652" spans="3:3" s="9" customFormat="1" x14ac:dyDescent="0.3">
      <c r="C652" s="38"/>
    </row>
    <row r="653" spans="3:3" s="9" customFormat="1" x14ac:dyDescent="0.3">
      <c r="C653" s="38"/>
    </row>
    <row r="654" spans="3:3" s="9" customFormat="1" x14ac:dyDescent="0.3">
      <c r="C654" s="38"/>
    </row>
    <row r="655" spans="3:3" s="9" customFormat="1" x14ac:dyDescent="0.3">
      <c r="C655" s="38"/>
    </row>
    <row r="656" spans="3:3" s="9" customFormat="1" x14ac:dyDescent="0.3">
      <c r="C656" s="38"/>
    </row>
    <row r="657" spans="3:3" s="9" customFormat="1" x14ac:dyDescent="0.3">
      <c r="C657" s="38"/>
    </row>
    <row r="658" spans="3:3" s="9" customFormat="1" x14ac:dyDescent="0.3">
      <c r="C658" s="38"/>
    </row>
    <row r="659" spans="3:3" s="9" customFormat="1" x14ac:dyDescent="0.3">
      <c r="C659" s="38"/>
    </row>
    <row r="660" spans="3:3" s="9" customFormat="1" x14ac:dyDescent="0.3">
      <c r="C660" s="38"/>
    </row>
    <row r="661" spans="3:3" s="9" customFormat="1" x14ac:dyDescent="0.3">
      <c r="C661" s="38"/>
    </row>
    <row r="662" spans="3:3" s="9" customFormat="1" x14ac:dyDescent="0.3">
      <c r="C662" s="38"/>
    </row>
    <row r="663" spans="3:3" s="9" customFormat="1" x14ac:dyDescent="0.3">
      <c r="C663" s="38"/>
    </row>
    <row r="664" spans="3:3" s="9" customFormat="1" x14ac:dyDescent="0.3">
      <c r="C664" s="38"/>
    </row>
    <row r="665" spans="3:3" s="9" customFormat="1" x14ac:dyDescent="0.3">
      <c r="C665" s="38"/>
    </row>
    <row r="666" spans="3:3" s="9" customFormat="1" x14ac:dyDescent="0.3">
      <c r="C666" s="38"/>
    </row>
    <row r="667" spans="3:3" s="9" customFormat="1" x14ac:dyDescent="0.3">
      <c r="C667" s="38"/>
    </row>
    <row r="668" spans="3:3" s="9" customFormat="1" x14ac:dyDescent="0.3">
      <c r="C668" s="38"/>
    </row>
    <row r="669" spans="3:3" s="9" customFormat="1" x14ac:dyDescent="0.3">
      <c r="C669" s="38"/>
    </row>
    <row r="670" spans="3:3" s="9" customFormat="1" x14ac:dyDescent="0.3">
      <c r="C670" s="38"/>
    </row>
    <row r="671" spans="3:3" s="9" customFormat="1" x14ac:dyDescent="0.3">
      <c r="C671" s="38"/>
    </row>
    <row r="672" spans="3:3" s="9" customFormat="1" x14ac:dyDescent="0.3">
      <c r="C672" s="38"/>
    </row>
    <row r="673" spans="3:3" s="9" customFormat="1" x14ac:dyDescent="0.3">
      <c r="C673" s="38"/>
    </row>
    <row r="674" spans="3:3" s="9" customFormat="1" x14ac:dyDescent="0.3">
      <c r="C674" s="38"/>
    </row>
    <row r="675" spans="3:3" s="9" customFormat="1" x14ac:dyDescent="0.3">
      <c r="C675" s="38"/>
    </row>
    <row r="676" spans="3:3" s="9" customFormat="1" x14ac:dyDescent="0.3">
      <c r="C676" s="38"/>
    </row>
    <row r="677" spans="3:3" s="9" customFormat="1" x14ac:dyDescent="0.3">
      <c r="C677" s="38"/>
    </row>
    <row r="678" spans="3:3" s="9" customFormat="1" x14ac:dyDescent="0.3">
      <c r="C678" s="38"/>
    </row>
    <row r="679" spans="3:3" s="9" customFormat="1" x14ac:dyDescent="0.3">
      <c r="C679" s="38"/>
    </row>
    <row r="680" spans="3:3" s="9" customFormat="1" x14ac:dyDescent="0.3">
      <c r="C680" s="38"/>
    </row>
    <row r="681" spans="3:3" s="9" customFormat="1" x14ac:dyDescent="0.3">
      <c r="C681" s="38"/>
    </row>
    <row r="682" spans="3:3" s="9" customFormat="1" x14ac:dyDescent="0.3">
      <c r="C682" s="38"/>
    </row>
    <row r="683" spans="3:3" s="9" customFormat="1" x14ac:dyDescent="0.3">
      <c r="C683" s="38"/>
    </row>
    <row r="684" spans="3:3" s="9" customFormat="1" x14ac:dyDescent="0.3">
      <c r="C684" s="38"/>
    </row>
    <row r="685" spans="3:3" s="9" customFormat="1" x14ac:dyDescent="0.3">
      <c r="C685" s="38"/>
    </row>
    <row r="686" spans="3:3" s="9" customFormat="1" x14ac:dyDescent="0.3">
      <c r="C686" s="38"/>
    </row>
    <row r="687" spans="3:3" s="9" customFormat="1" x14ac:dyDescent="0.3">
      <c r="C687" s="38"/>
    </row>
    <row r="688" spans="3:3" s="9" customFormat="1" x14ac:dyDescent="0.3">
      <c r="C688" s="38"/>
    </row>
    <row r="689" spans="3:3" s="9" customFormat="1" x14ac:dyDescent="0.3">
      <c r="C689" s="38"/>
    </row>
    <row r="690" spans="3:3" s="9" customFormat="1" x14ac:dyDescent="0.3">
      <c r="C690" s="38"/>
    </row>
    <row r="691" spans="3:3" s="9" customFormat="1" x14ac:dyDescent="0.3">
      <c r="C691" s="38"/>
    </row>
    <row r="692" spans="3:3" s="9" customFormat="1" x14ac:dyDescent="0.3">
      <c r="C692" s="38"/>
    </row>
    <row r="693" spans="3:3" s="9" customFormat="1" x14ac:dyDescent="0.3">
      <c r="C693" s="38"/>
    </row>
    <row r="694" spans="3:3" s="9" customFormat="1" x14ac:dyDescent="0.3">
      <c r="C694" s="38"/>
    </row>
    <row r="695" spans="3:3" s="9" customFormat="1" x14ac:dyDescent="0.3">
      <c r="C695" s="38"/>
    </row>
    <row r="696" spans="3:3" s="9" customFormat="1" x14ac:dyDescent="0.3">
      <c r="C696" s="38"/>
    </row>
    <row r="697" spans="3:3" s="9" customFormat="1" x14ac:dyDescent="0.3">
      <c r="C697" s="38"/>
    </row>
    <row r="698" spans="3:3" s="9" customFormat="1" x14ac:dyDescent="0.3">
      <c r="C698" s="38"/>
    </row>
    <row r="699" spans="3:3" s="9" customFormat="1" x14ac:dyDescent="0.3">
      <c r="C699" s="38"/>
    </row>
    <row r="700" spans="3:3" s="9" customFormat="1" x14ac:dyDescent="0.3">
      <c r="C700" s="38"/>
    </row>
    <row r="701" spans="3:3" s="9" customFormat="1" x14ac:dyDescent="0.3">
      <c r="C701" s="38"/>
    </row>
    <row r="702" spans="3:3" s="9" customFormat="1" x14ac:dyDescent="0.3">
      <c r="C702" s="38"/>
    </row>
    <row r="703" spans="3:3" s="9" customFormat="1" x14ac:dyDescent="0.3">
      <c r="C703" s="38"/>
    </row>
    <row r="704" spans="3:3" s="9" customFormat="1" x14ac:dyDescent="0.3">
      <c r="C704" s="38"/>
    </row>
    <row r="705" spans="3:3" s="9" customFormat="1" x14ac:dyDescent="0.3">
      <c r="C705" s="38"/>
    </row>
    <row r="706" spans="3:3" s="9" customFormat="1" x14ac:dyDescent="0.3">
      <c r="C706" s="38"/>
    </row>
    <row r="707" spans="3:3" s="9" customFormat="1" x14ac:dyDescent="0.3">
      <c r="C707" s="38"/>
    </row>
    <row r="708" spans="3:3" s="9" customFormat="1" x14ac:dyDescent="0.3">
      <c r="C708" s="38"/>
    </row>
    <row r="709" spans="3:3" s="9" customFormat="1" x14ac:dyDescent="0.3">
      <c r="C709" s="38"/>
    </row>
    <row r="710" spans="3:3" s="9" customFormat="1" x14ac:dyDescent="0.3">
      <c r="C710" s="38"/>
    </row>
    <row r="711" spans="3:3" s="9" customFormat="1" x14ac:dyDescent="0.3">
      <c r="C711" s="38"/>
    </row>
    <row r="712" spans="3:3" s="9" customFormat="1" x14ac:dyDescent="0.3">
      <c r="C712" s="38"/>
    </row>
    <row r="713" spans="3:3" s="9" customFormat="1" x14ac:dyDescent="0.3">
      <c r="C713" s="38"/>
    </row>
    <row r="714" spans="3:3" s="9" customFormat="1" x14ac:dyDescent="0.3">
      <c r="C714" s="38"/>
    </row>
    <row r="715" spans="3:3" s="9" customFormat="1" x14ac:dyDescent="0.3">
      <c r="C715" s="38"/>
    </row>
    <row r="716" spans="3:3" s="9" customFormat="1" x14ac:dyDescent="0.3">
      <c r="C716" s="38"/>
    </row>
    <row r="717" spans="3:3" s="9" customFormat="1" x14ac:dyDescent="0.3">
      <c r="C717" s="38"/>
    </row>
    <row r="718" spans="3:3" s="9" customFormat="1" x14ac:dyDescent="0.3">
      <c r="C718" s="38"/>
    </row>
    <row r="719" spans="3:3" s="9" customFormat="1" x14ac:dyDescent="0.3">
      <c r="C719" s="38"/>
    </row>
    <row r="720" spans="3:3" s="9" customFormat="1" x14ac:dyDescent="0.3">
      <c r="C720" s="38"/>
    </row>
    <row r="721" spans="3:3" s="9" customFormat="1" x14ac:dyDescent="0.3">
      <c r="C721" s="38"/>
    </row>
    <row r="722" spans="3:3" s="9" customFormat="1" x14ac:dyDescent="0.3">
      <c r="C722" s="38"/>
    </row>
    <row r="723" spans="3:3" s="9" customFormat="1" x14ac:dyDescent="0.3">
      <c r="C723" s="38"/>
    </row>
    <row r="724" spans="3:3" s="9" customFormat="1" x14ac:dyDescent="0.3">
      <c r="C724" s="38"/>
    </row>
    <row r="725" spans="3:3" s="9" customFormat="1" x14ac:dyDescent="0.3">
      <c r="C725" s="38"/>
    </row>
    <row r="726" spans="3:3" s="9" customFormat="1" x14ac:dyDescent="0.3">
      <c r="C726" s="38"/>
    </row>
    <row r="727" spans="3:3" s="9" customFormat="1" x14ac:dyDescent="0.3">
      <c r="C727" s="38"/>
    </row>
    <row r="728" spans="3:3" s="9" customFormat="1" x14ac:dyDescent="0.3">
      <c r="C728" s="38"/>
    </row>
    <row r="729" spans="3:3" s="9" customFormat="1" x14ac:dyDescent="0.3">
      <c r="C729" s="38"/>
    </row>
    <row r="730" spans="3:3" s="9" customFormat="1" x14ac:dyDescent="0.3">
      <c r="C730" s="38"/>
    </row>
    <row r="731" spans="3:3" s="9" customFormat="1" x14ac:dyDescent="0.3">
      <c r="C731" s="38"/>
    </row>
    <row r="732" spans="3:3" s="9" customFormat="1" x14ac:dyDescent="0.3">
      <c r="C732" s="38"/>
    </row>
    <row r="733" spans="3:3" s="9" customFormat="1" x14ac:dyDescent="0.3">
      <c r="C733" s="38"/>
    </row>
    <row r="734" spans="3:3" s="9" customFormat="1" x14ac:dyDescent="0.3">
      <c r="C734" s="38"/>
    </row>
    <row r="735" spans="3:3" s="9" customFormat="1" x14ac:dyDescent="0.3">
      <c r="C735" s="38"/>
    </row>
    <row r="736" spans="3:3" s="9" customFormat="1" x14ac:dyDescent="0.3">
      <c r="C736" s="38"/>
    </row>
    <row r="737" spans="3:3" s="9" customFormat="1" x14ac:dyDescent="0.3">
      <c r="C737" s="38"/>
    </row>
    <row r="738" spans="3:3" s="9" customFormat="1" x14ac:dyDescent="0.3">
      <c r="C738" s="38"/>
    </row>
    <row r="739" spans="3:3" s="9" customFormat="1" x14ac:dyDescent="0.3">
      <c r="C739" s="38"/>
    </row>
    <row r="740" spans="3:3" s="9" customFormat="1" x14ac:dyDescent="0.3">
      <c r="C740" s="38"/>
    </row>
    <row r="741" spans="3:3" s="9" customFormat="1" x14ac:dyDescent="0.3">
      <c r="C741" s="38"/>
    </row>
    <row r="742" spans="3:3" s="9" customFormat="1" x14ac:dyDescent="0.3">
      <c r="C742" s="38"/>
    </row>
    <row r="743" spans="3:3" s="9" customFormat="1" x14ac:dyDescent="0.3">
      <c r="C743" s="38"/>
    </row>
    <row r="744" spans="3:3" s="9" customFormat="1" x14ac:dyDescent="0.3">
      <c r="C744" s="38"/>
    </row>
    <row r="745" spans="3:3" s="9" customFormat="1" x14ac:dyDescent="0.3">
      <c r="C745" s="38"/>
    </row>
    <row r="746" spans="3:3" s="9" customFormat="1" x14ac:dyDescent="0.3">
      <c r="C746" s="38"/>
    </row>
    <row r="747" spans="3:3" s="9" customFormat="1" x14ac:dyDescent="0.3">
      <c r="C747" s="38"/>
    </row>
    <row r="748" spans="3:3" s="9" customFormat="1" x14ac:dyDescent="0.3">
      <c r="C748" s="38"/>
    </row>
    <row r="749" spans="3:3" s="9" customFormat="1" x14ac:dyDescent="0.3">
      <c r="C749" s="38"/>
    </row>
    <row r="750" spans="3:3" s="9" customFormat="1" x14ac:dyDescent="0.3">
      <c r="C750" s="38"/>
    </row>
    <row r="751" spans="3:3" s="9" customFormat="1" x14ac:dyDescent="0.3">
      <c r="C751" s="38"/>
    </row>
    <row r="752" spans="3:3" s="9" customFormat="1" x14ac:dyDescent="0.3">
      <c r="C752" s="38"/>
    </row>
    <row r="753" spans="3:3" s="9" customFormat="1" x14ac:dyDescent="0.3">
      <c r="C753" s="38"/>
    </row>
    <row r="754" spans="3:3" s="9" customFormat="1" x14ac:dyDescent="0.3">
      <c r="C754" s="38"/>
    </row>
    <row r="755" spans="3:3" s="9" customFormat="1" x14ac:dyDescent="0.3">
      <c r="C755" s="38"/>
    </row>
    <row r="756" spans="3:3" s="9" customFormat="1" x14ac:dyDescent="0.3">
      <c r="C756" s="38"/>
    </row>
    <row r="757" spans="3:3" s="9" customFormat="1" x14ac:dyDescent="0.3">
      <c r="C757" s="38"/>
    </row>
    <row r="758" spans="3:3" s="9" customFormat="1" x14ac:dyDescent="0.3">
      <c r="C758" s="38"/>
    </row>
    <row r="759" spans="3:3" s="9" customFormat="1" x14ac:dyDescent="0.3">
      <c r="C759" s="38"/>
    </row>
    <row r="760" spans="3:3" s="9" customFormat="1" x14ac:dyDescent="0.3">
      <c r="C760" s="38"/>
    </row>
    <row r="761" spans="3:3" s="9" customFormat="1" x14ac:dyDescent="0.3">
      <c r="C761" s="38"/>
    </row>
    <row r="762" spans="3:3" s="9" customFormat="1" x14ac:dyDescent="0.3">
      <c r="C762" s="38"/>
    </row>
    <row r="763" spans="3:3" s="9" customFormat="1" x14ac:dyDescent="0.3">
      <c r="C763" s="38"/>
    </row>
    <row r="764" spans="3:3" s="9" customFormat="1" x14ac:dyDescent="0.3">
      <c r="C764" s="38"/>
    </row>
    <row r="765" spans="3:3" s="9" customFormat="1" x14ac:dyDescent="0.3">
      <c r="C765" s="38"/>
    </row>
    <row r="766" spans="3:3" s="9" customFormat="1" x14ac:dyDescent="0.3">
      <c r="C766" s="38"/>
    </row>
    <row r="767" spans="3:3" s="9" customFormat="1" x14ac:dyDescent="0.3">
      <c r="C767" s="38"/>
    </row>
    <row r="768" spans="3:3" s="9" customFormat="1" x14ac:dyDescent="0.3">
      <c r="C768" s="38"/>
    </row>
    <row r="769" spans="3:3" s="9" customFormat="1" x14ac:dyDescent="0.3">
      <c r="C769" s="38"/>
    </row>
    <row r="770" spans="3:3" s="9" customFormat="1" x14ac:dyDescent="0.3">
      <c r="C770" s="38"/>
    </row>
    <row r="771" spans="3:3" s="9" customFormat="1" x14ac:dyDescent="0.3">
      <c r="C771" s="38"/>
    </row>
    <row r="772" spans="3:3" s="9" customFormat="1" x14ac:dyDescent="0.3">
      <c r="C772" s="38"/>
    </row>
    <row r="773" spans="3:3" s="9" customFormat="1" x14ac:dyDescent="0.3">
      <c r="C773" s="38"/>
    </row>
    <row r="774" spans="3:3" s="9" customFormat="1" x14ac:dyDescent="0.3">
      <c r="C774" s="38"/>
    </row>
    <row r="775" spans="3:3" s="9" customFormat="1" x14ac:dyDescent="0.3">
      <c r="C775" s="38"/>
    </row>
    <row r="776" spans="3:3" s="9" customFormat="1" x14ac:dyDescent="0.3">
      <c r="C776" s="38"/>
    </row>
    <row r="777" spans="3:3" s="9" customFormat="1" x14ac:dyDescent="0.3">
      <c r="C777" s="38"/>
    </row>
    <row r="778" spans="3:3" s="9" customFormat="1" x14ac:dyDescent="0.3">
      <c r="C778" s="38"/>
    </row>
    <row r="779" spans="3:3" s="9" customFormat="1" x14ac:dyDescent="0.3">
      <c r="C779" s="38"/>
    </row>
    <row r="780" spans="3:3" s="9" customFormat="1" x14ac:dyDescent="0.3">
      <c r="C780" s="38"/>
    </row>
    <row r="781" spans="3:3" s="9" customFormat="1" x14ac:dyDescent="0.3">
      <c r="C781" s="38"/>
    </row>
    <row r="782" spans="3:3" s="9" customFormat="1" x14ac:dyDescent="0.3">
      <c r="C782" s="38"/>
    </row>
    <row r="783" spans="3:3" s="9" customFormat="1" x14ac:dyDescent="0.3">
      <c r="C783" s="38"/>
    </row>
    <row r="784" spans="3:3" s="9" customFormat="1" x14ac:dyDescent="0.3">
      <c r="C784" s="38"/>
    </row>
    <row r="785" spans="3:3" s="9" customFormat="1" x14ac:dyDescent="0.3">
      <c r="C785" s="38"/>
    </row>
    <row r="786" spans="3:3" s="9" customFormat="1" x14ac:dyDescent="0.3">
      <c r="C786" s="38"/>
    </row>
    <row r="787" spans="3:3" s="9" customFormat="1" x14ac:dyDescent="0.3">
      <c r="C787" s="38"/>
    </row>
    <row r="788" spans="3:3" s="9" customFormat="1" x14ac:dyDescent="0.3">
      <c r="C788" s="38"/>
    </row>
    <row r="789" spans="3:3" s="9" customFormat="1" x14ac:dyDescent="0.3">
      <c r="C789" s="38"/>
    </row>
    <row r="790" spans="3:3" s="9" customFormat="1" x14ac:dyDescent="0.3">
      <c r="C790" s="38"/>
    </row>
    <row r="791" spans="3:3" s="9" customFormat="1" x14ac:dyDescent="0.3">
      <c r="C791" s="38"/>
    </row>
    <row r="792" spans="3:3" s="9" customFormat="1" x14ac:dyDescent="0.3">
      <c r="C792" s="38"/>
    </row>
    <row r="793" spans="3:3" s="9" customFormat="1" x14ac:dyDescent="0.3">
      <c r="C793" s="38"/>
    </row>
    <row r="794" spans="3:3" s="9" customFormat="1" x14ac:dyDescent="0.3">
      <c r="C794" s="38"/>
    </row>
    <row r="795" spans="3:3" s="9" customFormat="1" x14ac:dyDescent="0.3">
      <c r="C795" s="38"/>
    </row>
    <row r="796" spans="3:3" s="9" customFormat="1" x14ac:dyDescent="0.3">
      <c r="C796" s="38"/>
    </row>
    <row r="797" spans="3:3" s="9" customFormat="1" x14ac:dyDescent="0.3">
      <c r="C797" s="38"/>
    </row>
    <row r="798" spans="3:3" s="9" customFormat="1" x14ac:dyDescent="0.3">
      <c r="C798" s="38"/>
    </row>
    <row r="799" spans="3:3" s="9" customFormat="1" x14ac:dyDescent="0.3">
      <c r="C799" s="38"/>
    </row>
    <row r="800" spans="3:3" s="9" customFormat="1" x14ac:dyDescent="0.3">
      <c r="C800" s="38"/>
    </row>
    <row r="801" spans="3:3" s="9" customFormat="1" x14ac:dyDescent="0.3">
      <c r="C801" s="38"/>
    </row>
    <row r="802" spans="3:3" s="9" customFormat="1" x14ac:dyDescent="0.3">
      <c r="C802" s="38"/>
    </row>
    <row r="803" spans="3:3" s="9" customFormat="1" x14ac:dyDescent="0.3">
      <c r="C803" s="38"/>
    </row>
    <row r="804" spans="3:3" s="9" customFormat="1" x14ac:dyDescent="0.3">
      <c r="C804" s="38"/>
    </row>
    <row r="805" spans="3:3" s="9" customFormat="1" x14ac:dyDescent="0.3">
      <c r="C805" s="38"/>
    </row>
    <row r="806" spans="3:3" s="9" customFormat="1" x14ac:dyDescent="0.3">
      <c r="C806" s="38"/>
    </row>
    <row r="807" spans="3:3" s="9" customFormat="1" x14ac:dyDescent="0.3">
      <c r="C807" s="38"/>
    </row>
    <row r="808" spans="3:3" s="9" customFormat="1" x14ac:dyDescent="0.3">
      <c r="C808" s="38"/>
    </row>
    <row r="809" spans="3:3" s="9" customFormat="1" x14ac:dyDescent="0.3">
      <c r="C809" s="38"/>
    </row>
    <row r="810" spans="3:3" s="9" customFormat="1" x14ac:dyDescent="0.3">
      <c r="C810" s="38"/>
    </row>
    <row r="811" spans="3:3" s="9" customFormat="1" x14ac:dyDescent="0.3">
      <c r="C811" s="38"/>
    </row>
    <row r="812" spans="3:3" s="9" customFormat="1" x14ac:dyDescent="0.3">
      <c r="C812" s="38"/>
    </row>
    <row r="813" spans="3:3" s="9" customFormat="1" x14ac:dyDescent="0.3">
      <c r="C813" s="38"/>
    </row>
    <row r="814" spans="3:3" s="9" customFormat="1" x14ac:dyDescent="0.3">
      <c r="C814" s="38"/>
    </row>
    <row r="815" spans="3:3" s="9" customFormat="1" x14ac:dyDescent="0.3">
      <c r="C815" s="38"/>
    </row>
    <row r="816" spans="3:3" s="9" customFormat="1" x14ac:dyDescent="0.3">
      <c r="C816" s="38"/>
    </row>
    <row r="817" spans="3:3" s="9" customFormat="1" x14ac:dyDescent="0.3">
      <c r="C817" s="38"/>
    </row>
    <row r="818" spans="3:3" s="9" customFormat="1" x14ac:dyDescent="0.3">
      <c r="C818" s="38"/>
    </row>
    <row r="819" spans="3:3" s="9" customFormat="1" x14ac:dyDescent="0.3">
      <c r="C819" s="38"/>
    </row>
    <row r="820" spans="3:3" s="9" customFormat="1" x14ac:dyDescent="0.3">
      <c r="C820" s="38"/>
    </row>
    <row r="821" spans="3:3" s="9" customFormat="1" x14ac:dyDescent="0.3">
      <c r="C821" s="38"/>
    </row>
    <row r="822" spans="3:3" s="9" customFormat="1" x14ac:dyDescent="0.3">
      <c r="C822" s="38"/>
    </row>
    <row r="823" spans="3:3" s="9" customFormat="1" x14ac:dyDescent="0.3">
      <c r="C823" s="38"/>
    </row>
    <row r="824" spans="3:3" s="9" customFormat="1" x14ac:dyDescent="0.3">
      <c r="C824" s="38"/>
    </row>
    <row r="825" spans="3:3" s="9" customFormat="1" x14ac:dyDescent="0.3">
      <c r="C825" s="38"/>
    </row>
    <row r="826" spans="3:3" s="9" customFormat="1" x14ac:dyDescent="0.3">
      <c r="C826" s="38"/>
    </row>
    <row r="827" spans="3:3" s="9" customFormat="1" x14ac:dyDescent="0.3">
      <c r="C827" s="38"/>
    </row>
    <row r="828" spans="3:3" s="9" customFormat="1" x14ac:dyDescent="0.3">
      <c r="C828" s="38"/>
    </row>
    <row r="829" spans="3:3" s="9" customFormat="1" x14ac:dyDescent="0.3">
      <c r="C829" s="38"/>
    </row>
    <row r="830" spans="3:3" s="9" customFormat="1" x14ac:dyDescent="0.3">
      <c r="C830" s="38"/>
    </row>
    <row r="831" spans="3:3" s="9" customFormat="1" x14ac:dyDescent="0.3">
      <c r="C831" s="38"/>
    </row>
    <row r="832" spans="3:3" s="9" customFormat="1" x14ac:dyDescent="0.3">
      <c r="C832" s="38"/>
    </row>
    <row r="833" spans="3:3" s="9" customFormat="1" x14ac:dyDescent="0.3">
      <c r="C833" s="38"/>
    </row>
    <row r="834" spans="3:3" s="9" customFormat="1" x14ac:dyDescent="0.3">
      <c r="C834" s="38"/>
    </row>
    <row r="835" spans="3:3" s="9" customFormat="1" x14ac:dyDescent="0.3">
      <c r="C835" s="38"/>
    </row>
    <row r="836" spans="3:3" s="9" customFormat="1" x14ac:dyDescent="0.3">
      <c r="C836" s="38"/>
    </row>
    <row r="837" spans="3:3" s="9" customFormat="1" x14ac:dyDescent="0.3">
      <c r="C837" s="38"/>
    </row>
    <row r="838" spans="3:3" s="9" customFormat="1" x14ac:dyDescent="0.3">
      <c r="C838" s="38"/>
    </row>
    <row r="839" spans="3:3" s="9" customFormat="1" x14ac:dyDescent="0.3">
      <c r="C839" s="38"/>
    </row>
    <row r="840" spans="3:3" s="9" customFormat="1" x14ac:dyDescent="0.3">
      <c r="C840" s="38"/>
    </row>
    <row r="841" spans="3:3" s="9" customFormat="1" x14ac:dyDescent="0.3">
      <c r="C841" s="38"/>
    </row>
    <row r="842" spans="3:3" s="9" customFormat="1" x14ac:dyDescent="0.3">
      <c r="C842" s="38"/>
    </row>
    <row r="843" spans="3:3" s="9" customFormat="1" x14ac:dyDescent="0.3">
      <c r="C843" s="38"/>
    </row>
    <row r="844" spans="3:3" s="9" customFormat="1" x14ac:dyDescent="0.3">
      <c r="C844" s="38"/>
    </row>
    <row r="845" spans="3:3" s="9" customFormat="1" x14ac:dyDescent="0.3">
      <c r="C845" s="38"/>
    </row>
    <row r="846" spans="3:3" s="9" customFormat="1" x14ac:dyDescent="0.3">
      <c r="C846" s="38"/>
    </row>
    <row r="847" spans="3:3" s="9" customFormat="1" x14ac:dyDescent="0.3">
      <c r="C847" s="38"/>
    </row>
    <row r="848" spans="3:3" s="9" customFormat="1" x14ac:dyDescent="0.3">
      <c r="C848" s="38"/>
    </row>
    <row r="849" spans="3:3" s="9" customFormat="1" x14ac:dyDescent="0.3">
      <c r="C849" s="38"/>
    </row>
    <row r="850" spans="3:3" s="9" customFormat="1" x14ac:dyDescent="0.3">
      <c r="C850" s="38"/>
    </row>
    <row r="851" spans="3:3" s="9" customFormat="1" x14ac:dyDescent="0.3">
      <c r="C851" s="38"/>
    </row>
    <row r="852" spans="3:3" s="9" customFormat="1" x14ac:dyDescent="0.3">
      <c r="C852" s="38"/>
    </row>
    <row r="853" spans="3:3" s="9" customFormat="1" x14ac:dyDescent="0.3">
      <c r="C853" s="38"/>
    </row>
    <row r="854" spans="3:3" s="9" customFormat="1" x14ac:dyDescent="0.3">
      <c r="C854" s="38"/>
    </row>
    <row r="855" spans="3:3" s="9" customFormat="1" x14ac:dyDescent="0.3">
      <c r="C855" s="38"/>
    </row>
    <row r="856" spans="3:3" s="9" customFormat="1" x14ac:dyDescent="0.3">
      <c r="C856" s="38"/>
    </row>
    <row r="857" spans="3:3" s="9" customFormat="1" x14ac:dyDescent="0.3">
      <c r="C857" s="38"/>
    </row>
    <row r="858" spans="3:3" s="9" customFormat="1" x14ac:dyDescent="0.3">
      <c r="C858" s="38"/>
    </row>
    <row r="859" spans="3:3" s="9" customFormat="1" x14ac:dyDescent="0.3">
      <c r="C859" s="38"/>
    </row>
    <row r="860" spans="3:3" s="9" customFormat="1" x14ac:dyDescent="0.3">
      <c r="C860" s="38"/>
    </row>
    <row r="861" spans="3:3" s="9" customFormat="1" x14ac:dyDescent="0.3">
      <c r="C861" s="38"/>
    </row>
    <row r="862" spans="3:3" s="9" customFormat="1" x14ac:dyDescent="0.3">
      <c r="C862" s="38"/>
    </row>
    <row r="863" spans="3:3" s="9" customFormat="1" x14ac:dyDescent="0.3">
      <c r="C863" s="38"/>
    </row>
    <row r="864" spans="3:3" s="9" customFormat="1" x14ac:dyDescent="0.3">
      <c r="C864" s="38"/>
    </row>
    <row r="865" spans="3:3" s="9" customFormat="1" x14ac:dyDescent="0.3">
      <c r="C865" s="38"/>
    </row>
    <row r="866" spans="3:3" s="9" customFormat="1" x14ac:dyDescent="0.3">
      <c r="C866" s="38"/>
    </row>
    <row r="867" spans="3:3" s="9" customFormat="1" x14ac:dyDescent="0.3">
      <c r="C867" s="38"/>
    </row>
    <row r="868" spans="3:3" s="9" customFormat="1" x14ac:dyDescent="0.3">
      <c r="C868" s="38"/>
    </row>
    <row r="869" spans="3:3" s="9" customFormat="1" x14ac:dyDescent="0.3">
      <c r="C869" s="38"/>
    </row>
    <row r="870" spans="3:3" s="9" customFormat="1" x14ac:dyDescent="0.3">
      <c r="C870" s="38"/>
    </row>
    <row r="871" spans="3:3" s="9" customFormat="1" x14ac:dyDescent="0.3">
      <c r="C871" s="38"/>
    </row>
    <row r="872" spans="3:3" s="9" customFormat="1" x14ac:dyDescent="0.3">
      <c r="C872" s="38"/>
    </row>
    <row r="873" spans="3:3" s="9" customFormat="1" x14ac:dyDescent="0.3">
      <c r="C873" s="38"/>
    </row>
    <row r="874" spans="3:3" s="9" customFormat="1" x14ac:dyDescent="0.3">
      <c r="C874" s="38"/>
    </row>
    <row r="875" spans="3:3" s="9" customFormat="1" x14ac:dyDescent="0.3">
      <c r="C875" s="38"/>
    </row>
    <row r="876" spans="3:3" s="9" customFormat="1" x14ac:dyDescent="0.3">
      <c r="C876" s="38"/>
    </row>
    <row r="877" spans="3:3" s="9" customFormat="1" x14ac:dyDescent="0.3">
      <c r="C877" s="38"/>
    </row>
    <row r="878" spans="3:3" s="9" customFormat="1" x14ac:dyDescent="0.3">
      <c r="C878" s="38"/>
    </row>
    <row r="879" spans="3:3" s="9" customFormat="1" x14ac:dyDescent="0.3">
      <c r="C879" s="38"/>
    </row>
    <row r="880" spans="3:3" s="9" customFormat="1" x14ac:dyDescent="0.3">
      <c r="C880" s="38"/>
    </row>
    <row r="881" spans="3:3" s="9" customFormat="1" x14ac:dyDescent="0.3">
      <c r="C881" s="38"/>
    </row>
    <row r="882" spans="3:3" s="9" customFormat="1" x14ac:dyDescent="0.3">
      <c r="C882" s="38"/>
    </row>
    <row r="883" spans="3:3" s="9" customFormat="1" x14ac:dyDescent="0.3">
      <c r="C883" s="38"/>
    </row>
    <row r="884" spans="3:3" s="9" customFormat="1" x14ac:dyDescent="0.3">
      <c r="C884" s="38"/>
    </row>
    <row r="885" spans="3:3" s="9" customFormat="1" x14ac:dyDescent="0.3">
      <c r="C885" s="38"/>
    </row>
    <row r="886" spans="3:3" s="9" customFormat="1" x14ac:dyDescent="0.3">
      <c r="C886" s="38"/>
    </row>
    <row r="887" spans="3:3" s="9" customFormat="1" x14ac:dyDescent="0.3">
      <c r="C887" s="38"/>
    </row>
    <row r="888" spans="3:3" s="9" customFormat="1" x14ac:dyDescent="0.3">
      <c r="C888" s="38"/>
    </row>
    <row r="889" spans="3:3" s="9" customFormat="1" x14ac:dyDescent="0.3">
      <c r="C889" s="38"/>
    </row>
    <row r="890" spans="3:3" s="9" customFormat="1" x14ac:dyDescent="0.3">
      <c r="C890" s="38"/>
    </row>
    <row r="891" spans="3:3" s="9" customFormat="1" x14ac:dyDescent="0.3">
      <c r="C891" s="38"/>
    </row>
    <row r="892" spans="3:3" s="9" customFormat="1" x14ac:dyDescent="0.3">
      <c r="C892" s="38"/>
    </row>
    <row r="893" spans="3:3" s="9" customFormat="1" x14ac:dyDescent="0.3">
      <c r="C893" s="38"/>
    </row>
    <row r="894" spans="3:3" s="9" customFormat="1" x14ac:dyDescent="0.3">
      <c r="C894" s="38"/>
    </row>
    <row r="895" spans="3:3" s="9" customFormat="1" x14ac:dyDescent="0.3">
      <c r="C895" s="38"/>
    </row>
    <row r="896" spans="3:3" s="9" customFormat="1" x14ac:dyDescent="0.3">
      <c r="C896" s="38"/>
    </row>
    <row r="897" spans="3:3" s="9" customFormat="1" x14ac:dyDescent="0.3">
      <c r="C897" s="38"/>
    </row>
    <row r="898" spans="3:3" s="9" customFormat="1" x14ac:dyDescent="0.3">
      <c r="C898" s="38"/>
    </row>
    <row r="899" spans="3:3" s="9" customFormat="1" x14ac:dyDescent="0.3">
      <c r="C899" s="38"/>
    </row>
    <row r="900" spans="3:3" s="9" customFormat="1" x14ac:dyDescent="0.3">
      <c r="C900" s="38"/>
    </row>
    <row r="901" spans="3:3" s="9" customFormat="1" x14ac:dyDescent="0.3">
      <c r="C901" s="38"/>
    </row>
    <row r="902" spans="3:3" s="9" customFormat="1" x14ac:dyDescent="0.3">
      <c r="C902" s="38"/>
    </row>
    <row r="903" spans="3:3" s="9" customFormat="1" x14ac:dyDescent="0.3">
      <c r="C903" s="38"/>
    </row>
    <row r="904" spans="3:3" s="9" customFormat="1" x14ac:dyDescent="0.3">
      <c r="C904" s="38"/>
    </row>
    <row r="905" spans="3:3" s="9" customFormat="1" x14ac:dyDescent="0.3">
      <c r="C905" s="38"/>
    </row>
    <row r="906" spans="3:3" s="9" customFormat="1" x14ac:dyDescent="0.3">
      <c r="C906" s="38"/>
    </row>
    <row r="907" spans="3:3" s="9" customFormat="1" x14ac:dyDescent="0.3">
      <c r="C907" s="38"/>
    </row>
    <row r="908" spans="3:3" s="9" customFormat="1" x14ac:dyDescent="0.3">
      <c r="C908" s="38"/>
    </row>
    <row r="909" spans="3:3" s="9" customFormat="1" x14ac:dyDescent="0.3">
      <c r="C909" s="38"/>
    </row>
    <row r="910" spans="3:3" s="9" customFormat="1" x14ac:dyDescent="0.3">
      <c r="C910" s="38"/>
    </row>
    <row r="911" spans="3:3" s="9" customFormat="1" x14ac:dyDescent="0.3">
      <c r="C911" s="38"/>
    </row>
    <row r="912" spans="3:3" s="9" customFormat="1" x14ac:dyDescent="0.3">
      <c r="C912" s="38"/>
    </row>
    <row r="913" spans="3:3" s="9" customFormat="1" x14ac:dyDescent="0.3">
      <c r="C913" s="38"/>
    </row>
    <row r="914" spans="3:3" s="9" customFormat="1" x14ac:dyDescent="0.3">
      <c r="C914" s="38"/>
    </row>
    <row r="915" spans="3:3" s="9" customFormat="1" x14ac:dyDescent="0.3">
      <c r="C915" s="38"/>
    </row>
    <row r="916" spans="3:3" s="9" customFormat="1" x14ac:dyDescent="0.3">
      <c r="C916" s="38"/>
    </row>
    <row r="917" spans="3:3" s="9" customFormat="1" x14ac:dyDescent="0.3">
      <c r="C917" s="38"/>
    </row>
    <row r="918" spans="3:3" s="9" customFormat="1" x14ac:dyDescent="0.3">
      <c r="C918" s="38"/>
    </row>
    <row r="919" spans="3:3" s="9" customFormat="1" x14ac:dyDescent="0.3">
      <c r="C919" s="38"/>
    </row>
    <row r="920" spans="3:3" s="9" customFormat="1" x14ac:dyDescent="0.3">
      <c r="C920" s="38"/>
    </row>
    <row r="921" spans="3:3" s="9" customFormat="1" x14ac:dyDescent="0.3">
      <c r="C921" s="38"/>
    </row>
    <row r="922" spans="3:3" s="9" customFormat="1" x14ac:dyDescent="0.3">
      <c r="C922" s="38"/>
    </row>
    <row r="923" spans="3:3" s="9" customFormat="1" x14ac:dyDescent="0.3">
      <c r="C923" s="38"/>
    </row>
    <row r="924" spans="3:3" s="9" customFormat="1" x14ac:dyDescent="0.3">
      <c r="C924" s="38"/>
    </row>
    <row r="925" spans="3:3" s="9" customFormat="1" x14ac:dyDescent="0.3">
      <c r="C925" s="38"/>
    </row>
    <row r="926" spans="3:3" s="9" customFormat="1" x14ac:dyDescent="0.3">
      <c r="C926" s="38"/>
    </row>
    <row r="927" spans="3:3" s="9" customFormat="1" x14ac:dyDescent="0.3">
      <c r="C927" s="38"/>
    </row>
    <row r="928" spans="3:3" s="9" customFormat="1" x14ac:dyDescent="0.3">
      <c r="C928" s="38"/>
    </row>
    <row r="929" spans="3:3" s="9" customFormat="1" x14ac:dyDescent="0.3">
      <c r="C929" s="38"/>
    </row>
    <row r="930" spans="3:3" s="9" customFormat="1" x14ac:dyDescent="0.3">
      <c r="C930" s="38"/>
    </row>
    <row r="931" spans="3:3" s="9" customFormat="1" x14ac:dyDescent="0.3">
      <c r="C931" s="38"/>
    </row>
    <row r="932" spans="3:3" s="9" customFormat="1" x14ac:dyDescent="0.3">
      <c r="C932" s="38"/>
    </row>
    <row r="933" spans="3:3" s="9" customFormat="1" x14ac:dyDescent="0.3">
      <c r="C933" s="38"/>
    </row>
    <row r="934" spans="3:3" s="9" customFormat="1" x14ac:dyDescent="0.3">
      <c r="C934" s="38"/>
    </row>
    <row r="935" spans="3:3" s="9" customFormat="1" x14ac:dyDescent="0.3">
      <c r="C935" s="38"/>
    </row>
    <row r="936" spans="3:3" s="9" customFormat="1" x14ac:dyDescent="0.3">
      <c r="C936" s="38"/>
    </row>
    <row r="937" spans="3:3" s="9" customFormat="1" x14ac:dyDescent="0.3">
      <c r="C937" s="38"/>
    </row>
    <row r="938" spans="3:3" s="9" customFormat="1" x14ac:dyDescent="0.3">
      <c r="C938" s="38"/>
    </row>
    <row r="939" spans="3:3" s="9" customFormat="1" x14ac:dyDescent="0.3">
      <c r="C939" s="38"/>
    </row>
    <row r="940" spans="3:3" s="9" customFormat="1" x14ac:dyDescent="0.3">
      <c r="C940" s="38"/>
    </row>
    <row r="941" spans="3:3" s="9" customFormat="1" x14ac:dyDescent="0.3">
      <c r="C941" s="38"/>
    </row>
    <row r="942" spans="3:3" s="9" customFormat="1" x14ac:dyDescent="0.3">
      <c r="C942" s="38"/>
    </row>
    <row r="943" spans="3:3" s="9" customFormat="1" x14ac:dyDescent="0.3">
      <c r="C943" s="38"/>
    </row>
    <row r="944" spans="3:3" s="9" customFormat="1" x14ac:dyDescent="0.3">
      <c r="C944" s="38"/>
    </row>
    <row r="945" spans="3:3" s="9" customFormat="1" x14ac:dyDescent="0.3">
      <c r="C945" s="38"/>
    </row>
    <row r="946" spans="3:3" s="9" customFormat="1" x14ac:dyDescent="0.3">
      <c r="C946" s="38"/>
    </row>
    <row r="947" spans="3:3" s="9" customFormat="1" x14ac:dyDescent="0.3">
      <c r="C947" s="38"/>
    </row>
    <row r="948" spans="3:3" s="9" customFormat="1" x14ac:dyDescent="0.3">
      <c r="C948" s="38"/>
    </row>
    <row r="949" spans="3:3" s="9" customFormat="1" x14ac:dyDescent="0.3">
      <c r="C949" s="38"/>
    </row>
    <row r="950" spans="3:3" s="9" customFormat="1" x14ac:dyDescent="0.3">
      <c r="C950" s="38"/>
    </row>
    <row r="951" spans="3:3" s="9" customFormat="1" x14ac:dyDescent="0.3">
      <c r="C951" s="38"/>
    </row>
    <row r="952" spans="3:3" s="9" customFormat="1" x14ac:dyDescent="0.3">
      <c r="C952" s="38"/>
    </row>
    <row r="953" spans="3:3" s="9" customFormat="1" x14ac:dyDescent="0.3">
      <c r="C953" s="38"/>
    </row>
    <row r="954" spans="3:3" s="9" customFormat="1" x14ac:dyDescent="0.3">
      <c r="C954" s="38"/>
    </row>
    <row r="955" spans="3:3" s="9" customFormat="1" x14ac:dyDescent="0.3">
      <c r="C955" s="38"/>
    </row>
    <row r="956" spans="3:3" s="9" customFormat="1" x14ac:dyDescent="0.3">
      <c r="C956" s="38"/>
    </row>
    <row r="957" spans="3:3" s="9" customFormat="1" x14ac:dyDescent="0.3">
      <c r="C957" s="38"/>
    </row>
    <row r="958" spans="3:3" s="9" customFormat="1" x14ac:dyDescent="0.3">
      <c r="C958" s="38"/>
    </row>
    <row r="959" spans="3:3" s="9" customFormat="1" x14ac:dyDescent="0.3">
      <c r="C959" s="38"/>
    </row>
    <row r="960" spans="3:3" s="9" customFormat="1" x14ac:dyDescent="0.3">
      <c r="C960" s="38"/>
    </row>
    <row r="961" spans="3:3" s="9" customFormat="1" x14ac:dyDescent="0.3">
      <c r="C961" s="38"/>
    </row>
    <row r="962" spans="3:3" s="9" customFormat="1" x14ac:dyDescent="0.3">
      <c r="C962" s="38"/>
    </row>
    <row r="963" spans="3:3" s="9" customFormat="1" x14ac:dyDescent="0.3">
      <c r="C963" s="38"/>
    </row>
    <row r="964" spans="3:3" s="9" customFormat="1" x14ac:dyDescent="0.3">
      <c r="C964" s="38"/>
    </row>
    <row r="965" spans="3:3" s="9" customFormat="1" x14ac:dyDescent="0.3">
      <c r="C965" s="38"/>
    </row>
    <row r="966" spans="3:3" s="9" customFormat="1" x14ac:dyDescent="0.3">
      <c r="C966" s="38"/>
    </row>
    <row r="967" spans="3:3" s="9" customFormat="1" x14ac:dyDescent="0.3">
      <c r="C967" s="38"/>
    </row>
    <row r="968" spans="3:3" s="9" customFormat="1" x14ac:dyDescent="0.3">
      <c r="C968" s="38"/>
    </row>
    <row r="969" spans="3:3" s="9" customFormat="1" x14ac:dyDescent="0.3">
      <c r="C969" s="38"/>
    </row>
    <row r="970" spans="3:3" s="9" customFormat="1" x14ac:dyDescent="0.3">
      <c r="C970" s="38"/>
    </row>
    <row r="971" spans="3:3" s="9" customFormat="1" x14ac:dyDescent="0.3">
      <c r="C971" s="38"/>
    </row>
    <row r="972" spans="3:3" s="9" customFormat="1" x14ac:dyDescent="0.3">
      <c r="C972" s="38"/>
    </row>
    <row r="973" spans="3:3" s="9" customFormat="1" x14ac:dyDescent="0.3">
      <c r="C973" s="38"/>
    </row>
    <row r="974" spans="3:3" s="9" customFormat="1" x14ac:dyDescent="0.3">
      <c r="C974" s="38"/>
    </row>
    <row r="975" spans="3:3" s="9" customFormat="1" x14ac:dyDescent="0.3">
      <c r="C975" s="38"/>
    </row>
    <row r="976" spans="3:3" s="9" customFormat="1" x14ac:dyDescent="0.3">
      <c r="C976" s="38"/>
    </row>
    <row r="977" spans="3:3" s="9" customFormat="1" x14ac:dyDescent="0.3">
      <c r="C977" s="38"/>
    </row>
    <row r="978" spans="3:3" s="9" customFormat="1" x14ac:dyDescent="0.3">
      <c r="C978" s="38"/>
    </row>
    <row r="979" spans="3:3" s="9" customFormat="1" x14ac:dyDescent="0.3">
      <c r="C979" s="38"/>
    </row>
    <row r="980" spans="3:3" s="9" customFormat="1" x14ac:dyDescent="0.3">
      <c r="C980" s="38"/>
    </row>
    <row r="981" spans="3:3" s="9" customFormat="1" x14ac:dyDescent="0.3">
      <c r="C981" s="38"/>
    </row>
    <row r="982" spans="3:3" s="9" customFormat="1" x14ac:dyDescent="0.3">
      <c r="C982" s="38"/>
    </row>
    <row r="983" spans="3:3" s="9" customFormat="1" x14ac:dyDescent="0.3">
      <c r="C983" s="38"/>
    </row>
    <row r="984" spans="3:3" s="9" customFormat="1" x14ac:dyDescent="0.3">
      <c r="C984" s="38"/>
    </row>
    <row r="985" spans="3:3" s="9" customFormat="1" x14ac:dyDescent="0.3">
      <c r="C985" s="38"/>
    </row>
    <row r="986" spans="3:3" s="9" customFormat="1" x14ac:dyDescent="0.3">
      <c r="C986" s="38"/>
    </row>
    <row r="987" spans="3:3" s="9" customFormat="1" x14ac:dyDescent="0.3">
      <c r="C987" s="38"/>
    </row>
    <row r="988" spans="3:3" s="9" customFormat="1" x14ac:dyDescent="0.3">
      <c r="C988" s="38"/>
    </row>
    <row r="989" spans="3:3" s="9" customFormat="1" x14ac:dyDescent="0.3">
      <c r="C989" s="38"/>
    </row>
    <row r="990" spans="3:3" s="9" customFormat="1" x14ac:dyDescent="0.3">
      <c r="C990" s="38"/>
    </row>
    <row r="991" spans="3:3" s="9" customFormat="1" x14ac:dyDescent="0.3">
      <c r="C991" s="38"/>
    </row>
    <row r="992" spans="3:3" s="9" customFormat="1" x14ac:dyDescent="0.3">
      <c r="C992" s="38"/>
    </row>
    <row r="993" spans="3:3" s="9" customFormat="1" x14ac:dyDescent="0.3">
      <c r="C993" s="38"/>
    </row>
    <row r="994" spans="3:3" s="9" customFormat="1" x14ac:dyDescent="0.3">
      <c r="C994" s="38"/>
    </row>
    <row r="995" spans="3:3" s="9" customFormat="1" x14ac:dyDescent="0.3">
      <c r="C995" s="38"/>
    </row>
    <row r="996" spans="3:3" s="9" customFormat="1" x14ac:dyDescent="0.3">
      <c r="C996" s="38"/>
    </row>
    <row r="997" spans="3:3" s="9" customFormat="1" x14ac:dyDescent="0.3">
      <c r="C997" s="38"/>
    </row>
    <row r="998" spans="3:3" s="9" customFormat="1" x14ac:dyDescent="0.3">
      <c r="C998" s="38"/>
    </row>
    <row r="999" spans="3:3" s="9" customFormat="1" x14ac:dyDescent="0.3">
      <c r="C999" s="38"/>
    </row>
    <row r="1000" spans="3:3" s="9" customFormat="1" x14ac:dyDescent="0.3">
      <c r="C1000" s="38"/>
    </row>
    <row r="1001" spans="3:3" s="9" customFormat="1" x14ac:dyDescent="0.3">
      <c r="C1001" s="38"/>
    </row>
    <row r="1002" spans="3:3" s="9" customFormat="1" x14ac:dyDescent="0.3">
      <c r="C1002" s="38"/>
    </row>
    <row r="1003" spans="3:3" s="9" customFormat="1" x14ac:dyDescent="0.3">
      <c r="C1003" s="38"/>
    </row>
    <row r="1004" spans="3:3" s="9" customFormat="1" x14ac:dyDescent="0.3">
      <c r="C1004" s="38"/>
    </row>
    <row r="1005" spans="3:3" s="9" customFormat="1" x14ac:dyDescent="0.3">
      <c r="C1005" s="38"/>
    </row>
    <row r="1006" spans="3:3" s="9" customFormat="1" x14ac:dyDescent="0.3">
      <c r="C1006" s="38"/>
    </row>
    <row r="1007" spans="3:3" s="9" customFormat="1" x14ac:dyDescent="0.3">
      <c r="C1007" s="38"/>
    </row>
    <row r="1008" spans="3:3" s="9" customFormat="1" x14ac:dyDescent="0.3">
      <c r="C1008" s="38"/>
    </row>
    <row r="1009" spans="3:3" s="9" customFormat="1" x14ac:dyDescent="0.3">
      <c r="C1009" s="38"/>
    </row>
    <row r="1010" spans="3:3" s="9" customFormat="1" x14ac:dyDescent="0.3">
      <c r="C1010" s="38"/>
    </row>
    <row r="1011" spans="3:3" s="9" customFormat="1" x14ac:dyDescent="0.3">
      <c r="C1011" s="38"/>
    </row>
    <row r="1012" spans="3:3" s="9" customFormat="1" x14ac:dyDescent="0.3">
      <c r="C1012" s="38"/>
    </row>
    <row r="1013" spans="3:3" s="9" customFormat="1" x14ac:dyDescent="0.3">
      <c r="C1013" s="38"/>
    </row>
    <row r="1014" spans="3:3" s="9" customFormat="1" x14ac:dyDescent="0.3">
      <c r="C1014" s="38"/>
    </row>
    <row r="1015" spans="3:3" s="9" customFormat="1" x14ac:dyDescent="0.3">
      <c r="C1015" s="38"/>
    </row>
    <row r="1016" spans="3:3" s="9" customFormat="1" x14ac:dyDescent="0.3">
      <c r="C1016" s="38"/>
    </row>
    <row r="1017" spans="3:3" s="9" customFormat="1" x14ac:dyDescent="0.3">
      <c r="C1017" s="38"/>
    </row>
    <row r="1018" spans="3:3" s="9" customFormat="1" x14ac:dyDescent="0.3">
      <c r="C1018" s="38"/>
    </row>
    <row r="1019" spans="3:3" s="9" customFormat="1" x14ac:dyDescent="0.3">
      <c r="C1019" s="38"/>
    </row>
    <row r="1020" spans="3:3" s="9" customFormat="1" x14ac:dyDescent="0.3">
      <c r="C1020" s="38"/>
    </row>
    <row r="1021" spans="3:3" s="9" customFormat="1" x14ac:dyDescent="0.3">
      <c r="C1021" s="38"/>
    </row>
    <row r="1022" spans="3:3" s="9" customFormat="1" x14ac:dyDescent="0.3">
      <c r="C1022" s="38"/>
    </row>
    <row r="1023" spans="3:3" s="9" customFormat="1" x14ac:dyDescent="0.3">
      <c r="C1023" s="38"/>
    </row>
    <row r="1024" spans="3:3" s="9" customFormat="1" x14ac:dyDescent="0.3">
      <c r="C1024" s="38"/>
    </row>
    <row r="1025" spans="3:3" s="9" customFormat="1" x14ac:dyDescent="0.3">
      <c r="C1025" s="38"/>
    </row>
    <row r="1026" spans="3:3" s="9" customFormat="1" x14ac:dyDescent="0.3">
      <c r="C1026" s="38"/>
    </row>
    <row r="1027" spans="3:3" s="9" customFormat="1" x14ac:dyDescent="0.3">
      <c r="C1027" s="38"/>
    </row>
    <row r="1028" spans="3:3" s="9" customFormat="1" x14ac:dyDescent="0.3">
      <c r="C1028" s="38"/>
    </row>
    <row r="1029" spans="3:3" s="9" customFormat="1" x14ac:dyDescent="0.3">
      <c r="C1029" s="38"/>
    </row>
    <row r="1030" spans="3:3" s="9" customFormat="1" x14ac:dyDescent="0.3">
      <c r="C1030" s="38"/>
    </row>
    <row r="1031" spans="3:3" s="9" customFormat="1" x14ac:dyDescent="0.3">
      <c r="C1031" s="38"/>
    </row>
    <row r="1032" spans="3:3" s="9" customFormat="1" x14ac:dyDescent="0.3">
      <c r="C1032" s="38"/>
    </row>
    <row r="1033" spans="3:3" s="9" customFormat="1" x14ac:dyDescent="0.3">
      <c r="C1033" s="38"/>
    </row>
    <row r="1034" spans="3:3" s="9" customFormat="1" x14ac:dyDescent="0.3">
      <c r="C1034" s="38"/>
    </row>
    <row r="1035" spans="3:3" s="9" customFormat="1" x14ac:dyDescent="0.3">
      <c r="C1035" s="38"/>
    </row>
    <row r="1036" spans="3:3" s="9" customFormat="1" x14ac:dyDescent="0.3">
      <c r="C1036" s="38"/>
    </row>
    <row r="1037" spans="3:3" s="9" customFormat="1" x14ac:dyDescent="0.3">
      <c r="C1037" s="38"/>
    </row>
    <row r="1038" spans="3:3" s="9" customFormat="1" x14ac:dyDescent="0.3">
      <c r="C1038" s="38"/>
    </row>
    <row r="1039" spans="3:3" s="9" customFormat="1" x14ac:dyDescent="0.3">
      <c r="C1039" s="38"/>
    </row>
    <row r="1040" spans="3:3" s="9" customFormat="1" x14ac:dyDescent="0.3">
      <c r="C1040" s="38"/>
    </row>
    <row r="1041" spans="3:3" s="9" customFormat="1" x14ac:dyDescent="0.3">
      <c r="C1041" s="38"/>
    </row>
    <row r="1042" spans="3:3" s="9" customFormat="1" x14ac:dyDescent="0.3">
      <c r="C1042" s="38"/>
    </row>
    <row r="1043" spans="3:3" s="9" customFormat="1" x14ac:dyDescent="0.3">
      <c r="C1043" s="38"/>
    </row>
    <row r="1044" spans="3:3" s="9" customFormat="1" x14ac:dyDescent="0.3">
      <c r="C1044" s="38"/>
    </row>
    <row r="1045" spans="3:3" s="9" customFormat="1" x14ac:dyDescent="0.3">
      <c r="C1045" s="38"/>
    </row>
    <row r="1046" spans="3:3" s="9" customFormat="1" x14ac:dyDescent="0.3">
      <c r="C1046" s="38"/>
    </row>
    <row r="1047" spans="3:3" s="9" customFormat="1" x14ac:dyDescent="0.3">
      <c r="C1047" s="38"/>
    </row>
    <row r="1048" spans="3:3" s="9" customFormat="1" x14ac:dyDescent="0.3">
      <c r="C1048" s="38"/>
    </row>
    <row r="1049" spans="3:3" s="9" customFormat="1" x14ac:dyDescent="0.3">
      <c r="C1049" s="38"/>
    </row>
    <row r="1050" spans="3:3" s="9" customFormat="1" x14ac:dyDescent="0.3">
      <c r="C1050" s="38"/>
    </row>
    <row r="1051" spans="3:3" s="9" customFormat="1" x14ac:dyDescent="0.3">
      <c r="C1051" s="38"/>
    </row>
    <row r="1052" spans="3:3" s="9" customFormat="1" x14ac:dyDescent="0.3">
      <c r="C1052" s="38"/>
    </row>
    <row r="1053" spans="3:3" s="9" customFormat="1" x14ac:dyDescent="0.3">
      <c r="C1053" s="38"/>
    </row>
    <row r="1054" spans="3:3" s="9" customFormat="1" x14ac:dyDescent="0.3">
      <c r="C1054" s="38"/>
    </row>
    <row r="1055" spans="3:3" s="9" customFormat="1" x14ac:dyDescent="0.3">
      <c r="C1055" s="38"/>
    </row>
    <row r="1056" spans="3:3" s="9" customFormat="1" x14ac:dyDescent="0.3">
      <c r="C1056" s="38"/>
    </row>
    <row r="1057" spans="3:3" s="9" customFormat="1" x14ac:dyDescent="0.3">
      <c r="C1057" s="38"/>
    </row>
    <row r="1058" spans="3:3" s="9" customFormat="1" x14ac:dyDescent="0.3">
      <c r="C1058" s="38"/>
    </row>
    <row r="1059" spans="3:3" s="9" customFormat="1" x14ac:dyDescent="0.3">
      <c r="C1059" s="38"/>
    </row>
    <row r="1060" spans="3:3" s="9" customFormat="1" x14ac:dyDescent="0.3">
      <c r="C1060" s="38"/>
    </row>
    <row r="1061" spans="3:3" s="9" customFormat="1" x14ac:dyDescent="0.3">
      <c r="C1061" s="38"/>
    </row>
    <row r="1062" spans="3:3" s="9" customFormat="1" x14ac:dyDescent="0.3">
      <c r="C1062" s="38"/>
    </row>
    <row r="1063" spans="3:3" s="9" customFormat="1" x14ac:dyDescent="0.3">
      <c r="C1063" s="38"/>
    </row>
    <row r="1064" spans="3:3" s="9" customFormat="1" x14ac:dyDescent="0.3">
      <c r="C1064" s="38"/>
    </row>
    <row r="1065" spans="3:3" s="9" customFormat="1" x14ac:dyDescent="0.3">
      <c r="C1065" s="38"/>
    </row>
    <row r="1066" spans="3:3" s="9" customFormat="1" x14ac:dyDescent="0.3">
      <c r="C1066" s="38"/>
    </row>
    <row r="1067" spans="3:3" s="9" customFormat="1" x14ac:dyDescent="0.3">
      <c r="C1067" s="38"/>
    </row>
    <row r="1068" spans="3:3" s="9" customFormat="1" x14ac:dyDescent="0.3">
      <c r="C1068" s="38"/>
    </row>
    <row r="1069" spans="3:3" s="9" customFormat="1" x14ac:dyDescent="0.3">
      <c r="C1069" s="38"/>
    </row>
    <row r="1070" spans="3:3" s="9" customFormat="1" x14ac:dyDescent="0.3">
      <c r="C1070" s="38"/>
    </row>
    <row r="1071" spans="3:3" s="9" customFormat="1" x14ac:dyDescent="0.3">
      <c r="C1071" s="38"/>
    </row>
    <row r="1072" spans="3:3" s="9" customFormat="1" x14ac:dyDescent="0.3">
      <c r="C1072" s="38"/>
    </row>
    <row r="1073" spans="3:3" s="9" customFormat="1" x14ac:dyDescent="0.3">
      <c r="C1073" s="38"/>
    </row>
    <row r="1074" spans="3:3" s="9" customFormat="1" x14ac:dyDescent="0.3">
      <c r="C1074" s="38"/>
    </row>
    <row r="1075" spans="3:3" s="9" customFormat="1" x14ac:dyDescent="0.3">
      <c r="C1075" s="38"/>
    </row>
    <row r="1076" spans="3:3" s="9" customFormat="1" x14ac:dyDescent="0.3">
      <c r="C1076" s="38"/>
    </row>
    <row r="1077" spans="3:3" s="9" customFormat="1" x14ac:dyDescent="0.3">
      <c r="C1077" s="38"/>
    </row>
    <row r="1078" spans="3:3" s="9" customFormat="1" x14ac:dyDescent="0.3">
      <c r="C1078" s="38"/>
    </row>
    <row r="1079" spans="3:3" s="9" customFormat="1" x14ac:dyDescent="0.3">
      <c r="C1079" s="38"/>
    </row>
    <row r="1080" spans="3:3" s="9" customFormat="1" x14ac:dyDescent="0.3">
      <c r="C1080" s="38"/>
    </row>
    <row r="1081" spans="3:3" s="9" customFormat="1" x14ac:dyDescent="0.3">
      <c r="C1081" s="38"/>
    </row>
    <row r="1082" spans="3:3" s="9" customFormat="1" x14ac:dyDescent="0.3">
      <c r="C1082" s="38"/>
    </row>
    <row r="1083" spans="3:3" s="9" customFormat="1" x14ac:dyDescent="0.3">
      <c r="C1083" s="38"/>
    </row>
    <row r="1084" spans="3:3" s="9" customFormat="1" x14ac:dyDescent="0.3">
      <c r="C1084" s="38"/>
    </row>
    <row r="1085" spans="3:3" s="9" customFormat="1" x14ac:dyDescent="0.3">
      <c r="C1085" s="38"/>
    </row>
    <row r="1086" spans="3:3" s="9" customFormat="1" x14ac:dyDescent="0.3">
      <c r="C1086" s="38"/>
    </row>
    <row r="1087" spans="3:3" s="9" customFormat="1" x14ac:dyDescent="0.3">
      <c r="C1087" s="38"/>
    </row>
    <row r="1088" spans="3:3" s="9" customFormat="1" x14ac:dyDescent="0.3">
      <c r="C1088" s="38"/>
    </row>
    <row r="1089" spans="3:3" s="9" customFormat="1" x14ac:dyDescent="0.3">
      <c r="C1089" s="38"/>
    </row>
    <row r="1090" spans="3:3" s="9" customFormat="1" x14ac:dyDescent="0.3">
      <c r="C1090" s="38"/>
    </row>
    <row r="1091" spans="3:3" s="9" customFormat="1" x14ac:dyDescent="0.3">
      <c r="C1091" s="38"/>
    </row>
    <row r="1092" spans="3:3" s="9" customFormat="1" x14ac:dyDescent="0.3">
      <c r="C1092" s="38"/>
    </row>
    <row r="1093" spans="3:3" s="9" customFormat="1" x14ac:dyDescent="0.3">
      <c r="C1093" s="38"/>
    </row>
    <row r="1094" spans="3:3" s="9" customFormat="1" x14ac:dyDescent="0.3">
      <c r="C1094" s="38"/>
    </row>
    <row r="1095" spans="3:3" s="9" customFormat="1" x14ac:dyDescent="0.3">
      <c r="C1095" s="38"/>
    </row>
    <row r="1096" spans="3:3" s="9" customFormat="1" x14ac:dyDescent="0.3">
      <c r="C1096" s="38"/>
    </row>
    <row r="1097" spans="3:3" s="9" customFormat="1" x14ac:dyDescent="0.3">
      <c r="C1097" s="38"/>
    </row>
    <row r="1098" spans="3:3" s="9" customFormat="1" x14ac:dyDescent="0.3">
      <c r="C1098" s="38"/>
    </row>
    <row r="1099" spans="3:3" s="9" customFormat="1" x14ac:dyDescent="0.3">
      <c r="C1099" s="38"/>
    </row>
    <row r="1100" spans="3:3" s="9" customFormat="1" x14ac:dyDescent="0.3">
      <c r="C1100" s="38"/>
    </row>
    <row r="1101" spans="3:3" s="9" customFormat="1" x14ac:dyDescent="0.3">
      <c r="C1101" s="38"/>
    </row>
    <row r="1102" spans="3:3" s="9" customFormat="1" x14ac:dyDescent="0.3">
      <c r="C1102" s="38"/>
    </row>
    <row r="1103" spans="3:3" s="9" customFormat="1" x14ac:dyDescent="0.3">
      <c r="C1103" s="38"/>
    </row>
    <row r="1104" spans="3:3" s="9" customFormat="1" x14ac:dyDescent="0.3">
      <c r="C1104" s="38"/>
    </row>
    <row r="1105" spans="3:3" s="9" customFormat="1" x14ac:dyDescent="0.3">
      <c r="C1105" s="38"/>
    </row>
    <row r="1106" spans="3:3" s="9" customFormat="1" x14ac:dyDescent="0.3">
      <c r="C1106" s="38"/>
    </row>
    <row r="1107" spans="3:3" s="9" customFormat="1" x14ac:dyDescent="0.3">
      <c r="C1107" s="38"/>
    </row>
    <row r="1108" spans="3:3" s="9" customFormat="1" x14ac:dyDescent="0.3">
      <c r="C1108" s="38"/>
    </row>
    <row r="1109" spans="3:3" s="9" customFormat="1" x14ac:dyDescent="0.3">
      <c r="C1109" s="38"/>
    </row>
  </sheetData>
  <mergeCells count="5">
    <mergeCell ref="C122:N122"/>
    <mergeCell ref="C90:D90"/>
    <mergeCell ref="C12:R12"/>
    <mergeCell ref="C13:R13"/>
    <mergeCell ref="C15:R15"/>
  </mergeCells>
  <phoneticPr fontId="22" type="noConversion"/>
  <pageMargins left="0.7" right="0.7" top="0.75" bottom="0.75" header="0.3" footer="0.3"/>
  <pageSetup scale="26" orientation="portrait" r:id="rId1"/>
  <rowBreaks count="1" manualBreakCount="1">
    <brk id="92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47"/>
  <sheetViews>
    <sheetView view="pageBreakPreview" zoomScale="70" zoomScaleNormal="70" zoomScaleSheetLayoutView="70" workbookViewId="0">
      <selection activeCell="G90" sqref="G90"/>
    </sheetView>
  </sheetViews>
  <sheetFormatPr baseColWidth="10" defaultColWidth="11.44140625" defaultRowHeight="15.6" x14ac:dyDescent="0.3"/>
  <cols>
    <col min="1" max="1" width="5.109375" style="5" customWidth="1"/>
    <col min="2" max="2" width="22.33203125" style="11" bestFit="1" customWidth="1"/>
    <col min="3" max="3" width="22.21875" style="9" customWidth="1"/>
    <col min="4" max="4" width="20.44140625" style="9" bestFit="1" customWidth="1"/>
    <col min="5" max="5" width="17" style="9" customWidth="1"/>
    <col min="6" max="6" width="22.44140625" style="9" bestFit="1" customWidth="1"/>
    <col min="7" max="7" width="15.5546875" style="9" bestFit="1" customWidth="1"/>
    <col min="8" max="8" width="11.5546875" style="9" bestFit="1" customWidth="1"/>
    <col min="9" max="9" width="21.109375" style="5" bestFit="1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193" t="s">
        <v>50</v>
      </c>
      <c r="K1" s="193"/>
    </row>
    <row r="2" spans="2:11" ht="21" x14ac:dyDescent="0.4">
      <c r="B2" s="138"/>
      <c r="C2" s="132"/>
      <c r="D2" s="132"/>
      <c r="E2" s="132"/>
      <c r="F2" s="132"/>
      <c r="G2" s="132"/>
      <c r="H2" s="132"/>
      <c r="J2" s="151" t="s">
        <v>51</v>
      </c>
      <c r="K2" s="151" t="s">
        <v>52</v>
      </c>
    </row>
    <row r="3" spans="2:11" ht="20.399999999999999" x14ac:dyDescent="0.3">
      <c r="B3" s="195" t="s">
        <v>200</v>
      </c>
      <c r="C3" s="195"/>
      <c r="D3" s="195"/>
      <c r="E3" s="195"/>
      <c r="F3" s="195"/>
      <c r="G3" s="195"/>
      <c r="H3" s="195"/>
      <c r="I3" s="195"/>
      <c r="J3" s="151" t="s">
        <v>53</v>
      </c>
      <c r="K3" s="151" t="s">
        <v>54</v>
      </c>
    </row>
    <row r="4" spans="2:11" ht="20.399999999999999" x14ac:dyDescent="0.3">
      <c r="B4" s="195" t="s">
        <v>212</v>
      </c>
      <c r="C4" s="195"/>
      <c r="D4" s="195"/>
      <c r="E4" s="195"/>
      <c r="F4" s="195"/>
      <c r="G4" s="195"/>
      <c r="H4" s="195"/>
      <c r="I4" s="195"/>
      <c r="J4" s="151" t="s">
        <v>55</v>
      </c>
      <c r="K4" s="151" t="s">
        <v>56</v>
      </c>
    </row>
    <row r="5" spans="2:11" ht="18.75" customHeight="1" x14ac:dyDescent="0.3">
      <c r="B5" s="150"/>
      <c r="C5" s="150"/>
      <c r="D5" s="150"/>
      <c r="E5" s="150"/>
      <c r="F5" s="150"/>
      <c r="G5" s="150"/>
      <c r="H5" s="150"/>
      <c r="I5" s="150"/>
      <c r="J5" s="151" t="s">
        <v>57</v>
      </c>
      <c r="K5" s="151" t="s">
        <v>58</v>
      </c>
    </row>
    <row r="6" spans="2:11" ht="16.2" thickBot="1" x14ac:dyDescent="0.35">
      <c r="B6" s="139"/>
      <c r="C6" s="23"/>
      <c r="D6" s="23"/>
      <c r="E6" s="23"/>
      <c r="F6" s="23"/>
      <c r="G6" s="23"/>
      <c r="H6" s="23"/>
    </row>
    <row r="7" spans="2:11" ht="48" customHeight="1" thickTop="1" thickBot="1" x14ac:dyDescent="0.35">
      <c r="B7" s="98" t="s">
        <v>59</v>
      </c>
      <c r="C7" s="98" t="s">
        <v>106</v>
      </c>
      <c r="D7" s="98" t="s">
        <v>107</v>
      </c>
      <c r="E7" s="98" t="s">
        <v>60</v>
      </c>
      <c r="F7" s="99" t="s">
        <v>61</v>
      </c>
      <c r="G7" s="98" t="s">
        <v>62</v>
      </c>
      <c r="H7" s="98" t="s">
        <v>12</v>
      </c>
      <c r="I7" s="98" t="s">
        <v>173</v>
      </c>
    </row>
    <row r="8" spans="2:11" ht="23.4" customHeight="1" thickTop="1" thickBot="1" x14ac:dyDescent="0.35">
      <c r="B8" s="93" t="s">
        <v>63</v>
      </c>
      <c r="C8" s="93">
        <v>0.73</v>
      </c>
      <c r="D8" s="93">
        <v>2.11</v>
      </c>
      <c r="E8" s="93">
        <v>7.2</v>
      </c>
      <c r="F8" s="94">
        <v>68</v>
      </c>
      <c r="G8" s="93" t="s">
        <v>151</v>
      </c>
      <c r="H8" s="96" t="s">
        <v>148</v>
      </c>
      <c r="I8" s="96" t="str">
        <f>CALIDAD!R19</f>
        <v>Moca</v>
      </c>
    </row>
    <row r="9" spans="2:11" ht="23.4" customHeight="1" thickTop="1" thickBot="1" x14ac:dyDescent="0.35">
      <c r="B9" s="93" t="s">
        <v>64</v>
      </c>
      <c r="C9" s="93">
        <v>0.57999999999999996</v>
      </c>
      <c r="D9" s="93">
        <v>1.93</v>
      </c>
      <c r="E9" s="93">
        <v>7.2</v>
      </c>
      <c r="F9" s="94">
        <v>68</v>
      </c>
      <c r="G9" s="93" t="s">
        <v>34</v>
      </c>
      <c r="H9" s="96" t="s">
        <v>148</v>
      </c>
      <c r="I9" s="96" t="str">
        <f>CALIDAD!R20</f>
        <v>Moca</v>
      </c>
    </row>
    <row r="10" spans="2:11" ht="23.4" customHeight="1" thickTop="1" thickBot="1" x14ac:dyDescent="0.35">
      <c r="B10" s="93" t="s">
        <v>86</v>
      </c>
      <c r="C10" s="93">
        <v>0.56999999999999995</v>
      </c>
      <c r="D10" s="93">
        <v>1.18</v>
      </c>
      <c r="E10" s="93">
        <v>7.2</v>
      </c>
      <c r="F10" s="94">
        <v>68</v>
      </c>
      <c r="G10" s="93" t="s">
        <v>153</v>
      </c>
      <c r="H10" s="96" t="s">
        <v>148</v>
      </c>
      <c r="I10" s="96" t="str">
        <f>CALIDAD!R21</f>
        <v>Moca</v>
      </c>
    </row>
    <row r="11" spans="2:11" ht="23.4" customHeight="1" thickTop="1" thickBot="1" x14ac:dyDescent="0.35">
      <c r="B11" s="93" t="s">
        <v>87</v>
      </c>
      <c r="C11" s="93">
        <v>0.49</v>
      </c>
      <c r="D11" s="93">
        <v>0.9</v>
      </c>
      <c r="E11" s="93">
        <v>7.2</v>
      </c>
      <c r="F11" s="94">
        <v>68</v>
      </c>
      <c r="G11" s="93" t="s">
        <v>153</v>
      </c>
      <c r="H11" s="96" t="s">
        <v>148</v>
      </c>
      <c r="I11" s="96" t="str">
        <f>CALIDAD!R22</f>
        <v>Moca</v>
      </c>
    </row>
    <row r="12" spans="2:11" ht="23.4" customHeight="1" thickTop="1" thickBot="1" x14ac:dyDescent="0.35">
      <c r="B12" s="93" t="s">
        <v>145</v>
      </c>
      <c r="C12" s="93">
        <v>1</v>
      </c>
      <c r="D12" s="93">
        <v>7.48</v>
      </c>
      <c r="E12" s="93">
        <v>7</v>
      </c>
      <c r="F12" s="94">
        <v>295</v>
      </c>
      <c r="G12" s="93" t="s">
        <v>105</v>
      </c>
      <c r="H12" s="96" t="s">
        <v>148</v>
      </c>
      <c r="I12" s="96" t="str">
        <f>CALIDAD!R23</f>
        <v>Moca</v>
      </c>
    </row>
    <row r="13" spans="2:11" ht="23.4" customHeight="1" thickTop="1" thickBot="1" x14ac:dyDescent="0.35">
      <c r="B13" s="93" t="s">
        <v>88</v>
      </c>
      <c r="C13" s="93">
        <v>0.47</v>
      </c>
      <c r="D13" s="93">
        <v>1.49</v>
      </c>
      <c r="E13" s="93">
        <v>7.2</v>
      </c>
      <c r="F13" s="94">
        <v>68</v>
      </c>
      <c r="G13" s="93" t="s">
        <v>153</v>
      </c>
      <c r="H13" s="96" t="s">
        <v>148</v>
      </c>
      <c r="I13" s="96" t="str">
        <f>CALIDAD!R24</f>
        <v>Moca</v>
      </c>
    </row>
    <row r="14" spans="2:11" ht="23.4" customHeight="1" thickTop="1" thickBot="1" x14ac:dyDescent="0.35">
      <c r="B14" s="93" t="s">
        <v>65</v>
      </c>
      <c r="C14" s="93">
        <v>0.37</v>
      </c>
      <c r="D14" s="93">
        <v>1.26</v>
      </c>
      <c r="E14" s="93">
        <v>7.3</v>
      </c>
      <c r="F14" s="94">
        <v>68</v>
      </c>
      <c r="G14" s="93" t="s">
        <v>34</v>
      </c>
      <c r="H14" s="96" t="s">
        <v>148</v>
      </c>
      <c r="I14" s="96" t="str">
        <f>CALIDAD!R25</f>
        <v>Moca</v>
      </c>
    </row>
    <row r="15" spans="2:11" ht="23.4" customHeight="1" thickTop="1" thickBot="1" x14ac:dyDescent="0.35">
      <c r="B15" s="93" t="s">
        <v>147</v>
      </c>
      <c r="C15" s="93">
        <v>0.93</v>
      </c>
      <c r="D15" s="93">
        <v>2.58</v>
      </c>
      <c r="E15" s="93">
        <v>7.3</v>
      </c>
      <c r="F15" s="94">
        <v>276</v>
      </c>
      <c r="G15" s="93" t="s">
        <v>105</v>
      </c>
      <c r="H15" s="96" t="s">
        <v>148</v>
      </c>
      <c r="I15" s="96" t="str">
        <f>CALIDAD!R26</f>
        <v>Moca</v>
      </c>
    </row>
    <row r="16" spans="2:11" ht="23.4" customHeight="1" thickTop="1" thickBot="1" x14ac:dyDescent="0.35">
      <c r="B16" s="93" t="s">
        <v>123</v>
      </c>
      <c r="C16" s="93">
        <v>0.7</v>
      </c>
      <c r="D16" s="93">
        <v>12.28</v>
      </c>
      <c r="E16" s="93">
        <v>7.3</v>
      </c>
      <c r="F16" s="94">
        <v>302</v>
      </c>
      <c r="G16" s="93" t="s">
        <v>125</v>
      </c>
      <c r="H16" s="96" t="s">
        <v>148</v>
      </c>
      <c r="I16" s="96" t="str">
        <f>CALIDAD!R27</f>
        <v>Moca</v>
      </c>
    </row>
    <row r="17" spans="2:9" ht="23.4" customHeight="1" thickTop="1" thickBot="1" x14ac:dyDescent="0.35">
      <c r="B17" s="93" t="s">
        <v>66</v>
      </c>
      <c r="C17" s="93">
        <v>0.5</v>
      </c>
      <c r="D17" s="93">
        <v>0.4</v>
      </c>
      <c r="E17" s="93">
        <v>7.8</v>
      </c>
      <c r="F17" s="94">
        <v>204</v>
      </c>
      <c r="G17" s="93" t="s">
        <v>186</v>
      </c>
      <c r="H17" s="96" t="s">
        <v>148</v>
      </c>
      <c r="I17" s="96" t="str">
        <f>CALIDAD!R28</f>
        <v>Moca</v>
      </c>
    </row>
    <row r="18" spans="2:9" ht="23.4" customHeight="1" thickTop="1" thickBot="1" x14ac:dyDescent="0.35">
      <c r="B18" s="93" t="s">
        <v>103</v>
      </c>
      <c r="C18" s="93">
        <v>0.55000000000000004</v>
      </c>
      <c r="D18" s="93">
        <v>1.83</v>
      </c>
      <c r="E18" s="93">
        <v>7.2</v>
      </c>
      <c r="F18" s="94">
        <v>68</v>
      </c>
      <c r="G18" s="93" t="s">
        <v>34</v>
      </c>
      <c r="H18" s="96" t="s">
        <v>148</v>
      </c>
      <c r="I18" s="96" t="str">
        <f>CALIDAD!R29</f>
        <v>Moca</v>
      </c>
    </row>
    <row r="19" spans="2:9" ht="23.4" customHeight="1" thickTop="1" thickBot="1" x14ac:dyDescent="0.35">
      <c r="B19" s="93" t="s">
        <v>198</v>
      </c>
      <c r="C19" s="93">
        <v>0.3</v>
      </c>
      <c r="D19" s="93">
        <v>0.76</v>
      </c>
      <c r="E19" s="93">
        <v>7.1</v>
      </c>
      <c r="F19" s="94">
        <v>349</v>
      </c>
      <c r="G19" s="93" t="s">
        <v>105</v>
      </c>
      <c r="H19" s="96" t="s">
        <v>148</v>
      </c>
      <c r="I19" s="96" t="str">
        <f>CALIDAD!R30</f>
        <v>Moca</v>
      </c>
    </row>
    <row r="20" spans="2:9" ht="23.4" customHeight="1" thickTop="1" thickBot="1" x14ac:dyDescent="0.35">
      <c r="B20" s="93" t="s">
        <v>89</v>
      </c>
      <c r="C20" s="93">
        <v>1.35</v>
      </c>
      <c r="D20" s="93">
        <v>0.22</v>
      </c>
      <c r="E20" s="93">
        <v>7.2</v>
      </c>
      <c r="F20" s="94">
        <v>400</v>
      </c>
      <c r="G20" s="93" t="s">
        <v>105</v>
      </c>
      <c r="H20" s="96" t="s">
        <v>148</v>
      </c>
      <c r="I20" s="96" t="str">
        <f>CALIDAD!R31</f>
        <v>Cayetano Germosen</v>
      </c>
    </row>
    <row r="21" spans="2:9" ht="23.4" customHeight="1" thickTop="1" thickBot="1" x14ac:dyDescent="0.35">
      <c r="B21" s="93" t="s">
        <v>67</v>
      </c>
      <c r="C21" s="93">
        <v>0.15</v>
      </c>
      <c r="D21" s="93">
        <v>0.3</v>
      </c>
      <c r="E21" s="93">
        <v>7.1</v>
      </c>
      <c r="F21" s="94">
        <v>319</v>
      </c>
      <c r="G21" s="93" t="s">
        <v>105</v>
      </c>
      <c r="H21" s="96" t="s">
        <v>148</v>
      </c>
      <c r="I21" s="96" t="str">
        <f>CALIDAD!R32</f>
        <v>Cayetano Germosen</v>
      </c>
    </row>
    <row r="22" spans="2:9" ht="23.4" customHeight="1" thickTop="1" thickBot="1" x14ac:dyDescent="0.35">
      <c r="B22" s="93" t="s">
        <v>99</v>
      </c>
      <c r="C22" s="93">
        <v>0.85</v>
      </c>
      <c r="D22" s="93">
        <v>1.45</v>
      </c>
      <c r="E22" s="93">
        <v>7.1</v>
      </c>
      <c r="F22" s="94">
        <v>316</v>
      </c>
      <c r="G22" s="93" t="s">
        <v>105</v>
      </c>
      <c r="H22" s="96" t="s">
        <v>148</v>
      </c>
      <c r="I22" s="96" t="str">
        <f>CALIDAD!R33</f>
        <v>Cayetano Germosen</v>
      </c>
    </row>
    <row r="23" spans="2:9" ht="23.4" customHeight="1" thickTop="1" thickBot="1" x14ac:dyDescent="0.35">
      <c r="B23" s="93" t="s">
        <v>68</v>
      </c>
      <c r="C23" s="93">
        <v>0.87</v>
      </c>
      <c r="D23" s="93">
        <v>0.23</v>
      </c>
      <c r="E23" s="93">
        <v>7.1</v>
      </c>
      <c r="F23" s="94">
        <v>349</v>
      </c>
      <c r="G23" s="93" t="s">
        <v>105</v>
      </c>
      <c r="H23" s="96" t="s">
        <v>148</v>
      </c>
      <c r="I23" s="96" t="str">
        <f>CALIDAD!R34</f>
        <v>Cayetano Germosen</v>
      </c>
    </row>
    <row r="24" spans="2:9" ht="23.4" customHeight="1" thickTop="1" thickBot="1" x14ac:dyDescent="0.35">
      <c r="B24" s="93" t="s">
        <v>126</v>
      </c>
      <c r="C24" s="93">
        <v>1.1299999999999999</v>
      </c>
      <c r="D24" s="93">
        <v>0.86</v>
      </c>
      <c r="E24" s="93">
        <v>7.2</v>
      </c>
      <c r="F24" s="94">
        <v>340</v>
      </c>
      <c r="G24" s="93" t="s">
        <v>105</v>
      </c>
      <c r="H24" s="96" t="s">
        <v>148</v>
      </c>
      <c r="I24" s="96" t="str">
        <f>CALIDAD!R35</f>
        <v>Cayetano Germosen</v>
      </c>
    </row>
    <row r="25" spans="2:9" ht="23.4" customHeight="1" thickTop="1" thickBot="1" x14ac:dyDescent="0.35">
      <c r="B25" s="93" t="s">
        <v>69</v>
      </c>
      <c r="C25" s="93">
        <v>0.59</v>
      </c>
      <c r="D25" s="93">
        <v>0.28000000000000003</v>
      </c>
      <c r="E25" s="93">
        <v>7</v>
      </c>
      <c r="F25" s="94">
        <v>230</v>
      </c>
      <c r="G25" s="93" t="s">
        <v>105</v>
      </c>
      <c r="H25" s="96" t="s">
        <v>148</v>
      </c>
      <c r="I25" s="96" t="str">
        <f>CALIDAD!R36</f>
        <v>Jamao al Norte</v>
      </c>
    </row>
    <row r="26" spans="2:9" ht="23.4" customHeight="1" thickTop="1" thickBot="1" x14ac:dyDescent="0.35">
      <c r="B26" s="93" t="s">
        <v>206</v>
      </c>
      <c r="C26" s="93">
        <v>0.4</v>
      </c>
      <c r="D26" s="93">
        <v>0.41</v>
      </c>
      <c r="E26" s="93">
        <v>7</v>
      </c>
      <c r="F26" s="94">
        <v>281</v>
      </c>
      <c r="G26" s="93" t="s">
        <v>125</v>
      </c>
      <c r="H26" s="96" t="s">
        <v>148</v>
      </c>
      <c r="I26" s="96" t="str">
        <f>CALIDAD!R37</f>
        <v>Jamao al Norte</v>
      </c>
    </row>
    <row r="27" spans="2:9" ht="30" customHeight="1" thickTop="1" thickBot="1" x14ac:dyDescent="0.35">
      <c r="B27" s="93" t="s">
        <v>192</v>
      </c>
      <c r="C27" s="93">
        <v>0.2</v>
      </c>
      <c r="D27" s="93">
        <v>7.34</v>
      </c>
      <c r="E27" s="93">
        <v>7.6</v>
      </c>
      <c r="F27" s="94">
        <v>196</v>
      </c>
      <c r="G27" s="93" t="s">
        <v>186</v>
      </c>
      <c r="H27" s="96" t="s">
        <v>148</v>
      </c>
      <c r="I27" s="96" t="str">
        <f>CALIDAD!R38</f>
        <v>Jamao al Norte</v>
      </c>
    </row>
    <row r="28" spans="2:9" ht="16.8" thickTop="1" thickBot="1" x14ac:dyDescent="0.35">
      <c r="B28" s="93" t="s">
        <v>90</v>
      </c>
      <c r="C28" s="93" t="s">
        <v>211</v>
      </c>
      <c r="D28" s="93">
        <v>1.1599999999999999</v>
      </c>
      <c r="E28" s="93">
        <v>7.2</v>
      </c>
      <c r="F28" s="94">
        <v>280</v>
      </c>
      <c r="G28" s="93" t="s">
        <v>105</v>
      </c>
      <c r="H28" s="96" t="s">
        <v>148</v>
      </c>
      <c r="I28" s="96" t="str">
        <f>CALIDAD!R39</f>
        <v>Gaspar hernandez</v>
      </c>
    </row>
    <row r="29" spans="2:9" ht="24.6" customHeight="1" thickTop="1" thickBot="1" x14ac:dyDescent="0.35">
      <c r="B29" s="93" t="s">
        <v>124</v>
      </c>
      <c r="C29" s="93">
        <v>0.8</v>
      </c>
      <c r="D29" s="93">
        <v>0.47</v>
      </c>
      <c r="E29" s="93">
        <v>7.2</v>
      </c>
      <c r="F29" s="94">
        <v>238</v>
      </c>
      <c r="G29" s="93" t="s">
        <v>105</v>
      </c>
      <c r="H29" s="96" t="s">
        <v>148</v>
      </c>
      <c r="I29" s="96" t="str">
        <f>CALIDAD!R40</f>
        <v>Gaspar hernandez</v>
      </c>
    </row>
    <row r="30" spans="2:9" ht="23.4" customHeight="1" thickTop="1" thickBot="1" x14ac:dyDescent="0.35">
      <c r="B30" s="93" t="s">
        <v>70</v>
      </c>
      <c r="C30" s="93">
        <v>0.4</v>
      </c>
      <c r="D30" s="93">
        <v>1.82</v>
      </c>
      <c r="E30" s="93">
        <v>7.2</v>
      </c>
      <c r="F30" s="94">
        <v>247</v>
      </c>
      <c r="G30" s="93" t="s">
        <v>105</v>
      </c>
      <c r="H30" s="96" t="s">
        <v>148</v>
      </c>
      <c r="I30" s="96" t="str">
        <f>CALIDAD!R41</f>
        <v>Gaspar hernandez</v>
      </c>
    </row>
    <row r="31" spans="2:9" ht="23.4" customHeight="1" thickTop="1" thickBot="1" x14ac:dyDescent="0.35">
      <c r="B31" s="93" t="s">
        <v>63</v>
      </c>
      <c r="C31" s="93">
        <v>0.73</v>
      </c>
      <c r="D31" s="93">
        <v>10.1</v>
      </c>
      <c r="E31" s="93">
        <v>7</v>
      </c>
      <c r="F31" s="94">
        <v>68</v>
      </c>
      <c r="G31" s="93" t="s">
        <v>151</v>
      </c>
      <c r="H31" s="96" t="s">
        <v>149</v>
      </c>
      <c r="I31" s="96" t="str">
        <f>CALIDAD!R42</f>
        <v>Moca</v>
      </c>
    </row>
    <row r="32" spans="2:9" ht="23.4" customHeight="1" thickTop="1" thickBot="1" x14ac:dyDescent="0.35">
      <c r="B32" s="93" t="s">
        <v>64</v>
      </c>
      <c r="C32" s="93">
        <v>0.62</v>
      </c>
      <c r="D32" s="93">
        <v>9.6999999999999993</v>
      </c>
      <c r="E32" s="93">
        <v>7</v>
      </c>
      <c r="F32" s="94">
        <v>68</v>
      </c>
      <c r="G32" s="93" t="s">
        <v>34</v>
      </c>
      <c r="H32" s="96" t="s">
        <v>149</v>
      </c>
      <c r="I32" s="96" t="str">
        <f>CALIDAD!R43</f>
        <v>Moca</v>
      </c>
    </row>
    <row r="33" spans="2:9" ht="23.4" customHeight="1" thickTop="1" thickBot="1" x14ac:dyDescent="0.35">
      <c r="B33" s="93" t="s">
        <v>86</v>
      </c>
      <c r="C33" s="93">
        <v>0.68</v>
      </c>
      <c r="D33" s="93">
        <v>8.18</v>
      </c>
      <c r="E33" s="93">
        <v>7</v>
      </c>
      <c r="F33" s="94">
        <v>68</v>
      </c>
      <c r="G33" s="93" t="s">
        <v>153</v>
      </c>
      <c r="H33" s="96" t="s">
        <v>149</v>
      </c>
      <c r="I33" s="96" t="str">
        <f>CALIDAD!R44</f>
        <v>Moca</v>
      </c>
    </row>
    <row r="34" spans="2:9" ht="23.4" customHeight="1" thickTop="1" thickBot="1" x14ac:dyDescent="0.35">
      <c r="B34" s="93" t="s">
        <v>87</v>
      </c>
      <c r="C34" s="93">
        <v>0.52</v>
      </c>
      <c r="D34" s="93">
        <v>6.51</v>
      </c>
      <c r="E34" s="93">
        <v>7</v>
      </c>
      <c r="F34" s="94">
        <v>68</v>
      </c>
      <c r="G34" s="93" t="s">
        <v>153</v>
      </c>
      <c r="H34" s="96" t="s">
        <v>149</v>
      </c>
      <c r="I34" s="96" t="str">
        <f>CALIDAD!R45</f>
        <v>Moca</v>
      </c>
    </row>
    <row r="35" spans="2:9" ht="23.4" customHeight="1" thickTop="1" thickBot="1" x14ac:dyDescent="0.35">
      <c r="B35" s="93" t="s">
        <v>145</v>
      </c>
      <c r="C35" s="93">
        <v>1.4</v>
      </c>
      <c r="D35" s="93">
        <v>44.44</v>
      </c>
      <c r="E35" s="93">
        <v>7.1</v>
      </c>
      <c r="F35" s="94">
        <v>451</v>
      </c>
      <c r="G35" s="93" t="s">
        <v>105</v>
      </c>
      <c r="H35" s="96" t="s">
        <v>149</v>
      </c>
      <c r="I35" s="96" t="str">
        <f>CALIDAD!R46</f>
        <v>Moca</v>
      </c>
    </row>
    <row r="36" spans="2:9" ht="23.4" customHeight="1" thickTop="1" thickBot="1" x14ac:dyDescent="0.35">
      <c r="B36" s="93" t="s">
        <v>88</v>
      </c>
      <c r="C36" s="93">
        <v>0.84</v>
      </c>
      <c r="D36" s="93">
        <v>7.65</v>
      </c>
      <c r="E36" s="93">
        <v>7</v>
      </c>
      <c r="F36" s="94">
        <v>68</v>
      </c>
      <c r="G36" s="93" t="s">
        <v>153</v>
      </c>
      <c r="H36" s="96" t="s">
        <v>149</v>
      </c>
      <c r="I36" s="96" t="str">
        <f>CALIDAD!R47</f>
        <v>Moca</v>
      </c>
    </row>
    <row r="37" spans="2:9" ht="23.4" customHeight="1" thickTop="1" thickBot="1" x14ac:dyDescent="0.35">
      <c r="B37" s="93" t="s">
        <v>65</v>
      </c>
      <c r="C37" s="93">
        <v>0.47</v>
      </c>
      <c r="D37" s="93">
        <v>10.98</v>
      </c>
      <c r="E37" s="93">
        <v>7</v>
      </c>
      <c r="F37" s="94">
        <v>68</v>
      </c>
      <c r="G37" s="93" t="s">
        <v>34</v>
      </c>
      <c r="H37" s="96" t="s">
        <v>149</v>
      </c>
      <c r="I37" s="96" t="str">
        <f>CALIDAD!R48</f>
        <v>Moca</v>
      </c>
    </row>
    <row r="38" spans="2:9" ht="23.4" customHeight="1" thickTop="1" thickBot="1" x14ac:dyDescent="0.35">
      <c r="B38" s="93" t="s">
        <v>147</v>
      </c>
      <c r="C38" s="93">
        <v>1</v>
      </c>
      <c r="D38" s="93">
        <v>4.5999999999999996</v>
      </c>
      <c r="E38" s="93">
        <v>7.3</v>
      </c>
      <c r="F38" s="94">
        <v>181</v>
      </c>
      <c r="G38" s="93" t="s">
        <v>105</v>
      </c>
      <c r="H38" s="96" t="s">
        <v>149</v>
      </c>
      <c r="I38" s="96" t="str">
        <f>CALIDAD!R49</f>
        <v>Moca</v>
      </c>
    </row>
    <row r="39" spans="2:9" ht="23.4" customHeight="1" thickTop="1" thickBot="1" x14ac:dyDescent="0.35">
      <c r="B39" s="93" t="s">
        <v>123</v>
      </c>
      <c r="C39" s="93">
        <v>0.8</v>
      </c>
      <c r="D39" s="93">
        <v>4.72</v>
      </c>
      <c r="E39" s="93">
        <v>7.5</v>
      </c>
      <c r="F39" s="94">
        <v>315</v>
      </c>
      <c r="G39" s="93" t="s">
        <v>125</v>
      </c>
      <c r="H39" s="96" t="s">
        <v>149</v>
      </c>
      <c r="I39" s="96" t="str">
        <f>CALIDAD!R50</f>
        <v>Moca</v>
      </c>
    </row>
    <row r="40" spans="2:9" ht="23.4" customHeight="1" thickTop="1" thickBot="1" x14ac:dyDescent="0.35">
      <c r="B40" s="93" t="s">
        <v>103</v>
      </c>
      <c r="C40" s="93">
        <v>0.74</v>
      </c>
      <c r="D40" s="93">
        <v>12.77</v>
      </c>
      <c r="E40" s="93">
        <v>7</v>
      </c>
      <c r="F40" s="94">
        <v>68</v>
      </c>
      <c r="G40" s="93" t="s">
        <v>34</v>
      </c>
      <c r="H40" s="96" t="s">
        <v>149</v>
      </c>
      <c r="I40" s="96" t="str">
        <f>CALIDAD!R51</f>
        <v>Moca</v>
      </c>
    </row>
    <row r="41" spans="2:9" ht="23.4" customHeight="1" thickTop="1" thickBot="1" x14ac:dyDescent="0.35">
      <c r="B41" s="93" t="s">
        <v>198</v>
      </c>
      <c r="C41" s="93">
        <v>0.6</v>
      </c>
      <c r="D41" s="93">
        <v>43.2</v>
      </c>
      <c r="E41" s="93">
        <v>7.2</v>
      </c>
      <c r="F41" s="94">
        <v>510</v>
      </c>
      <c r="G41" s="93" t="s">
        <v>105</v>
      </c>
      <c r="H41" s="96" t="s">
        <v>149</v>
      </c>
      <c r="I41" s="96" t="str">
        <f>CALIDAD!R52</f>
        <v>Moca</v>
      </c>
    </row>
    <row r="42" spans="2:9" ht="23.4" customHeight="1" thickTop="1" thickBot="1" x14ac:dyDescent="0.35">
      <c r="B42" s="93" t="s">
        <v>222</v>
      </c>
      <c r="C42" s="93">
        <v>1.31</v>
      </c>
      <c r="D42" s="93">
        <v>2.98</v>
      </c>
      <c r="E42" s="93">
        <v>7.2</v>
      </c>
      <c r="F42" s="94">
        <v>378</v>
      </c>
      <c r="G42" s="93" t="s">
        <v>105</v>
      </c>
      <c r="H42" s="96" t="s">
        <v>149</v>
      </c>
      <c r="I42" s="96" t="str">
        <f>CALIDAD!R53</f>
        <v>Cayetano Germosen</v>
      </c>
    </row>
    <row r="43" spans="2:9" ht="23.4" customHeight="1" thickTop="1" thickBot="1" x14ac:dyDescent="0.35">
      <c r="B43" s="93" t="s">
        <v>67</v>
      </c>
      <c r="C43" s="93">
        <v>0.28000000000000003</v>
      </c>
      <c r="D43" s="93">
        <v>2.2400000000000002</v>
      </c>
      <c r="E43" s="93">
        <v>7.2</v>
      </c>
      <c r="F43" s="94">
        <v>344</v>
      </c>
      <c r="G43" s="93" t="s">
        <v>105</v>
      </c>
      <c r="H43" s="96" t="s">
        <v>149</v>
      </c>
      <c r="I43" s="96" t="str">
        <f>CALIDAD!R54</f>
        <v>Cayetano Germosen</v>
      </c>
    </row>
    <row r="44" spans="2:9" ht="23.4" customHeight="1" thickTop="1" thickBot="1" x14ac:dyDescent="0.35">
      <c r="B44" s="93" t="s">
        <v>99</v>
      </c>
      <c r="C44" s="93">
        <v>0.8</v>
      </c>
      <c r="D44" s="93">
        <v>3.17</v>
      </c>
      <c r="E44" s="93">
        <v>7</v>
      </c>
      <c r="F44" s="94">
        <v>383</v>
      </c>
      <c r="G44" s="93" t="s">
        <v>105</v>
      </c>
      <c r="H44" s="96" t="s">
        <v>149</v>
      </c>
      <c r="I44" s="96" t="str">
        <f>CALIDAD!R55</f>
        <v>Cayetano Germosen</v>
      </c>
    </row>
    <row r="45" spans="2:9" ht="23.4" customHeight="1" thickTop="1" thickBot="1" x14ac:dyDescent="0.35">
      <c r="B45" s="93" t="s">
        <v>68</v>
      </c>
      <c r="C45" s="93">
        <v>1.25</v>
      </c>
      <c r="D45" s="93">
        <v>4.87</v>
      </c>
      <c r="E45" s="93">
        <v>7</v>
      </c>
      <c r="F45" s="94">
        <v>361</v>
      </c>
      <c r="G45" s="93" t="s">
        <v>105</v>
      </c>
      <c r="H45" s="96" t="s">
        <v>149</v>
      </c>
      <c r="I45" s="96" t="str">
        <f>CALIDAD!R56</f>
        <v>Cayetano Germosen</v>
      </c>
    </row>
    <row r="46" spans="2:9" ht="23.4" customHeight="1" thickTop="1" thickBot="1" x14ac:dyDescent="0.35">
      <c r="B46" s="93" t="s">
        <v>126</v>
      </c>
      <c r="C46" s="93">
        <v>1</v>
      </c>
      <c r="D46" s="93">
        <v>3.65</v>
      </c>
      <c r="E46" s="93">
        <v>7.2</v>
      </c>
      <c r="F46" s="94">
        <v>357</v>
      </c>
      <c r="G46" s="93" t="s">
        <v>105</v>
      </c>
      <c r="H46" s="96" t="s">
        <v>149</v>
      </c>
      <c r="I46" s="96" t="str">
        <f>CALIDAD!R57</f>
        <v>Cayetano Germosen</v>
      </c>
    </row>
    <row r="47" spans="2:9" ht="23.4" customHeight="1" thickTop="1" thickBot="1" x14ac:dyDescent="0.35">
      <c r="B47" s="93" t="s">
        <v>69</v>
      </c>
      <c r="C47" s="93">
        <v>0.59</v>
      </c>
      <c r="D47" s="93">
        <v>2.2000000000000002</v>
      </c>
      <c r="E47" s="93">
        <v>7</v>
      </c>
      <c r="F47" s="94">
        <v>255</v>
      </c>
      <c r="G47" s="93" t="s">
        <v>105</v>
      </c>
      <c r="H47" s="96" t="s">
        <v>149</v>
      </c>
      <c r="I47" s="96" t="str">
        <f>CALIDAD!R58</f>
        <v>Jamao al Norte</v>
      </c>
    </row>
    <row r="48" spans="2:9" ht="23.4" customHeight="1" thickTop="1" thickBot="1" x14ac:dyDescent="0.35">
      <c r="B48" s="93" t="s">
        <v>206</v>
      </c>
      <c r="C48" s="93">
        <v>0.5</v>
      </c>
      <c r="D48" s="93">
        <v>2.38</v>
      </c>
      <c r="E48" s="93">
        <v>7</v>
      </c>
      <c r="F48" s="94">
        <v>264</v>
      </c>
      <c r="G48" s="93" t="s">
        <v>125</v>
      </c>
      <c r="H48" s="96" t="s">
        <v>149</v>
      </c>
      <c r="I48" s="96" t="str">
        <f>CALIDAD!R59</f>
        <v>Jamao al Norte</v>
      </c>
    </row>
    <row r="49" spans="2:9" ht="31.2" customHeight="1" thickTop="1" thickBot="1" x14ac:dyDescent="0.35">
      <c r="B49" s="93" t="s">
        <v>192</v>
      </c>
      <c r="C49" s="93">
        <v>0.2</v>
      </c>
      <c r="D49" s="93">
        <v>15.83</v>
      </c>
      <c r="E49" s="93">
        <v>7.7</v>
      </c>
      <c r="F49" s="94">
        <v>204</v>
      </c>
      <c r="G49" s="93" t="s">
        <v>186</v>
      </c>
      <c r="H49" s="96" t="s">
        <v>149</v>
      </c>
      <c r="I49" s="96" t="str">
        <f>CALIDAD!R60</f>
        <v>Jamao al Norte</v>
      </c>
    </row>
    <row r="50" spans="2:9" ht="23.4" customHeight="1" thickTop="1" thickBot="1" x14ac:dyDescent="0.35">
      <c r="B50" s="93" t="s">
        <v>90</v>
      </c>
      <c r="C50" s="93">
        <v>0.25</v>
      </c>
      <c r="D50" s="93">
        <v>4.68</v>
      </c>
      <c r="E50" s="93">
        <v>7.1</v>
      </c>
      <c r="F50" s="94">
        <v>272</v>
      </c>
      <c r="G50" s="93" t="s">
        <v>105</v>
      </c>
      <c r="H50" s="96" t="s">
        <v>149</v>
      </c>
      <c r="I50" s="96" t="str">
        <f>CALIDAD!R61</f>
        <v>Gaspar hernandez</v>
      </c>
    </row>
    <row r="51" spans="2:9" ht="23.4" customHeight="1" thickTop="1" thickBot="1" x14ac:dyDescent="0.35">
      <c r="B51" s="93" t="s">
        <v>124</v>
      </c>
      <c r="C51" s="93">
        <v>1.25</v>
      </c>
      <c r="D51" s="93">
        <v>1.97</v>
      </c>
      <c r="E51" s="93">
        <v>7</v>
      </c>
      <c r="F51" s="94">
        <v>238</v>
      </c>
      <c r="G51" s="93" t="s">
        <v>105</v>
      </c>
      <c r="H51" s="96" t="s">
        <v>149</v>
      </c>
      <c r="I51" s="96" t="str">
        <f>CALIDAD!R62</f>
        <v>Gaspar hernandez</v>
      </c>
    </row>
    <row r="52" spans="2:9" ht="23.4" customHeight="1" thickTop="1" thickBot="1" x14ac:dyDescent="0.35">
      <c r="B52" s="93" t="s">
        <v>70</v>
      </c>
      <c r="C52" s="93">
        <v>1.5</v>
      </c>
      <c r="D52" s="93">
        <v>1.55</v>
      </c>
      <c r="E52" s="93">
        <v>7</v>
      </c>
      <c r="F52" s="93">
        <v>255</v>
      </c>
      <c r="G52" s="93" t="s">
        <v>105</v>
      </c>
      <c r="H52" s="96" t="s">
        <v>149</v>
      </c>
      <c r="I52" s="96" t="str">
        <f>CALIDAD!R63</f>
        <v>Gaspar hernandez</v>
      </c>
    </row>
    <row r="53" spans="2:9" ht="25.2" customHeight="1" thickTop="1" thickBot="1" x14ac:dyDescent="0.35">
      <c r="B53" s="93" t="s">
        <v>63</v>
      </c>
      <c r="C53" s="93">
        <v>0.78</v>
      </c>
      <c r="D53" s="93">
        <v>4.8</v>
      </c>
      <c r="E53" s="93">
        <v>7</v>
      </c>
      <c r="F53" s="93">
        <v>68</v>
      </c>
      <c r="G53" s="93" t="s">
        <v>151</v>
      </c>
      <c r="H53" s="96" t="s">
        <v>150</v>
      </c>
      <c r="I53" s="96" t="str">
        <f>CALIDAD!R64</f>
        <v>Moca</v>
      </c>
    </row>
    <row r="54" spans="2:9" ht="23.4" customHeight="1" thickTop="1" thickBot="1" x14ac:dyDescent="0.35">
      <c r="B54" s="93" t="s">
        <v>64</v>
      </c>
      <c r="C54" s="93">
        <v>0.52</v>
      </c>
      <c r="D54" s="93">
        <v>6.06</v>
      </c>
      <c r="E54" s="93">
        <v>7.1</v>
      </c>
      <c r="F54" s="93">
        <v>68</v>
      </c>
      <c r="G54" s="93" t="s">
        <v>34</v>
      </c>
      <c r="H54" s="96" t="s">
        <v>150</v>
      </c>
      <c r="I54" s="96" t="str">
        <f>CALIDAD!R65</f>
        <v>Moca</v>
      </c>
    </row>
    <row r="55" spans="2:9" ht="23.4" customHeight="1" thickTop="1" thickBot="1" x14ac:dyDescent="0.35">
      <c r="B55" s="93" t="s">
        <v>223</v>
      </c>
      <c r="C55" s="93">
        <v>0.4</v>
      </c>
      <c r="D55" s="93">
        <v>6.48</v>
      </c>
      <c r="E55" s="93">
        <v>7</v>
      </c>
      <c r="F55" s="93">
        <v>68</v>
      </c>
      <c r="G55" s="93" t="s">
        <v>230</v>
      </c>
      <c r="H55" s="96" t="s">
        <v>150</v>
      </c>
      <c r="I55" s="96" t="str">
        <f>CALIDAD!R66</f>
        <v>Moca</v>
      </c>
    </row>
    <row r="56" spans="2:9" ht="23.4" customHeight="1" thickTop="1" thickBot="1" x14ac:dyDescent="0.35">
      <c r="B56" s="93" t="s">
        <v>224</v>
      </c>
      <c r="C56" s="93">
        <v>0.47</v>
      </c>
      <c r="D56" s="93">
        <v>6.49</v>
      </c>
      <c r="E56" s="93">
        <v>7.1</v>
      </c>
      <c r="F56" s="93">
        <v>68</v>
      </c>
      <c r="G56" s="93" t="s">
        <v>230</v>
      </c>
      <c r="H56" s="96" t="s">
        <v>150</v>
      </c>
      <c r="I56" s="96" t="str">
        <f>CALIDAD!R67</f>
        <v>Moca</v>
      </c>
    </row>
    <row r="57" spans="2:9" ht="23.4" customHeight="1" thickTop="1" thickBot="1" x14ac:dyDescent="0.35">
      <c r="B57" s="93" t="s">
        <v>145</v>
      </c>
      <c r="C57" s="93">
        <v>1.3</v>
      </c>
      <c r="D57" s="93">
        <v>6.56</v>
      </c>
      <c r="E57" s="93">
        <v>7</v>
      </c>
      <c r="F57" s="93">
        <v>419</v>
      </c>
      <c r="G57" s="93" t="s">
        <v>105</v>
      </c>
      <c r="H57" s="96" t="s">
        <v>150</v>
      </c>
      <c r="I57" s="96" t="str">
        <f>CALIDAD!R68</f>
        <v>Moca</v>
      </c>
    </row>
    <row r="58" spans="2:9" ht="23.4" customHeight="1" thickTop="1" thickBot="1" x14ac:dyDescent="0.35">
      <c r="B58" s="93" t="s">
        <v>146</v>
      </c>
      <c r="C58" s="93">
        <v>1.35</v>
      </c>
      <c r="D58" s="93">
        <v>15.54</v>
      </c>
      <c r="E58" s="93">
        <v>7</v>
      </c>
      <c r="F58" s="93">
        <v>349</v>
      </c>
      <c r="G58" s="128" t="s">
        <v>105</v>
      </c>
      <c r="H58" s="96" t="s">
        <v>150</v>
      </c>
      <c r="I58" s="96" t="str">
        <f>CALIDAD!R69</f>
        <v>Moca</v>
      </c>
    </row>
    <row r="59" spans="2:9" ht="23.4" customHeight="1" thickTop="1" thickBot="1" x14ac:dyDescent="0.35">
      <c r="B59" s="93" t="s">
        <v>225</v>
      </c>
      <c r="C59" s="93">
        <v>0.9</v>
      </c>
      <c r="D59" s="93">
        <v>5.36</v>
      </c>
      <c r="E59" s="93">
        <v>7</v>
      </c>
      <c r="F59" s="93">
        <v>68</v>
      </c>
      <c r="G59" s="128" t="s">
        <v>230</v>
      </c>
      <c r="H59" s="96" t="s">
        <v>150</v>
      </c>
      <c r="I59" s="96" t="str">
        <f>CALIDAD!R70</f>
        <v>Moca</v>
      </c>
    </row>
    <row r="60" spans="2:9" ht="23.4" customHeight="1" thickTop="1" thickBot="1" x14ac:dyDescent="0.35">
      <c r="B60" s="93" t="s">
        <v>65</v>
      </c>
      <c r="C60" s="93">
        <v>0.6</v>
      </c>
      <c r="D60" s="93">
        <v>5.01</v>
      </c>
      <c r="E60" s="93">
        <v>7.1</v>
      </c>
      <c r="F60" s="93">
        <v>68</v>
      </c>
      <c r="G60" s="128" t="s">
        <v>34</v>
      </c>
      <c r="H60" s="96" t="s">
        <v>150</v>
      </c>
      <c r="I60" s="96" t="str">
        <f>CALIDAD!R71</f>
        <v>Moca</v>
      </c>
    </row>
    <row r="61" spans="2:9" ht="23.4" customHeight="1" thickTop="1" thickBot="1" x14ac:dyDescent="0.35">
      <c r="B61" s="93" t="s">
        <v>147</v>
      </c>
      <c r="C61" s="93">
        <v>1.25</v>
      </c>
      <c r="D61" s="93">
        <v>4.1500000000000004</v>
      </c>
      <c r="E61" s="93">
        <v>7.3</v>
      </c>
      <c r="F61" s="93">
        <v>234</v>
      </c>
      <c r="G61" s="128" t="s">
        <v>105</v>
      </c>
      <c r="H61" s="96" t="s">
        <v>150</v>
      </c>
      <c r="I61" s="96" t="str">
        <f>CALIDAD!R72</f>
        <v>Moca</v>
      </c>
    </row>
    <row r="62" spans="2:9" ht="23.4" customHeight="1" thickTop="1" thickBot="1" x14ac:dyDescent="0.35">
      <c r="B62" s="93" t="s">
        <v>123</v>
      </c>
      <c r="C62" s="93">
        <v>1.03</v>
      </c>
      <c r="D62" s="93">
        <v>2.75</v>
      </c>
      <c r="E62" s="93">
        <v>7.3</v>
      </c>
      <c r="F62" s="93">
        <v>319</v>
      </c>
      <c r="G62" s="128" t="s">
        <v>125</v>
      </c>
      <c r="H62" s="96" t="s">
        <v>150</v>
      </c>
      <c r="I62" s="96" t="str">
        <f>CALIDAD!R73</f>
        <v>Moca</v>
      </c>
    </row>
    <row r="63" spans="2:9" ht="23.4" customHeight="1" thickTop="1" thickBot="1" x14ac:dyDescent="0.35">
      <c r="B63" s="93" t="s">
        <v>66</v>
      </c>
      <c r="C63" s="93">
        <v>0.7</v>
      </c>
      <c r="D63" s="93">
        <v>2.38</v>
      </c>
      <c r="E63" s="93">
        <v>7.8</v>
      </c>
      <c r="F63" s="93">
        <v>187</v>
      </c>
      <c r="G63" s="128" t="s">
        <v>186</v>
      </c>
      <c r="H63" s="96" t="s">
        <v>150</v>
      </c>
      <c r="I63" s="96" t="str">
        <f>CALIDAD!R74</f>
        <v>Moca</v>
      </c>
    </row>
    <row r="64" spans="2:9" ht="23.4" customHeight="1" thickTop="1" thickBot="1" x14ac:dyDescent="0.35">
      <c r="B64" s="93" t="s">
        <v>191</v>
      </c>
      <c r="C64" s="93">
        <v>0.75</v>
      </c>
      <c r="D64" s="93">
        <v>2.52</v>
      </c>
      <c r="E64" s="93">
        <v>7.7</v>
      </c>
      <c r="F64" s="93">
        <v>187</v>
      </c>
      <c r="G64" s="128" t="s">
        <v>105</v>
      </c>
      <c r="H64" s="96" t="s">
        <v>150</v>
      </c>
      <c r="I64" s="96" t="str">
        <f>CALIDAD!R75</f>
        <v>Moca</v>
      </c>
    </row>
    <row r="65" spans="2:9" ht="23.4" customHeight="1" thickTop="1" thickBot="1" x14ac:dyDescent="0.35">
      <c r="B65" s="93" t="s">
        <v>226</v>
      </c>
      <c r="C65" s="93">
        <v>0.82</v>
      </c>
      <c r="D65" s="93">
        <v>5.0999999999999996</v>
      </c>
      <c r="E65" s="93">
        <v>7</v>
      </c>
      <c r="F65" s="93">
        <v>68</v>
      </c>
      <c r="G65" s="128" t="s">
        <v>34</v>
      </c>
      <c r="H65" s="96" t="s">
        <v>150</v>
      </c>
      <c r="I65" s="96" t="str">
        <f>CALIDAD!R76</f>
        <v>Moca</v>
      </c>
    </row>
    <row r="66" spans="2:9" ht="23.4" customHeight="1" thickTop="1" thickBot="1" x14ac:dyDescent="0.35">
      <c r="B66" s="93" t="s">
        <v>198</v>
      </c>
      <c r="C66" s="93">
        <v>0.3</v>
      </c>
      <c r="D66" s="93">
        <v>16.34</v>
      </c>
      <c r="E66" s="93">
        <v>7.2</v>
      </c>
      <c r="F66" s="93">
        <v>476</v>
      </c>
      <c r="G66" s="128" t="s">
        <v>105</v>
      </c>
      <c r="H66" s="96" t="s">
        <v>150</v>
      </c>
      <c r="I66" s="96" t="str">
        <f>CALIDAD!R77</f>
        <v>Moca</v>
      </c>
    </row>
    <row r="67" spans="2:9" ht="23.4" customHeight="1" thickTop="1" thickBot="1" x14ac:dyDescent="0.35">
      <c r="B67" s="93" t="s">
        <v>227</v>
      </c>
      <c r="C67" s="93">
        <v>1.29</v>
      </c>
      <c r="D67" s="93">
        <v>1.74</v>
      </c>
      <c r="E67" s="93">
        <v>7.2</v>
      </c>
      <c r="F67" s="93">
        <v>361</v>
      </c>
      <c r="G67" s="128" t="s">
        <v>105</v>
      </c>
      <c r="H67" s="96" t="s">
        <v>150</v>
      </c>
      <c r="I67" s="96" t="str">
        <f>CALIDAD!R78</f>
        <v>Cayetano Germosen</v>
      </c>
    </row>
    <row r="68" spans="2:9" ht="23.4" customHeight="1" thickTop="1" thickBot="1" x14ac:dyDescent="0.35">
      <c r="B68" s="93" t="s">
        <v>67</v>
      </c>
      <c r="C68" s="93">
        <v>0.36</v>
      </c>
      <c r="D68" s="93">
        <v>1.1100000000000001</v>
      </c>
      <c r="E68" s="93">
        <v>7.2</v>
      </c>
      <c r="F68" s="93">
        <v>323</v>
      </c>
      <c r="G68" s="128" t="s">
        <v>105</v>
      </c>
      <c r="H68" s="96" t="s">
        <v>150</v>
      </c>
      <c r="I68" s="96" t="str">
        <f>CALIDAD!R79</f>
        <v>Cayetano Germosen</v>
      </c>
    </row>
    <row r="69" spans="2:9" ht="23.4" customHeight="1" thickTop="1" thickBot="1" x14ac:dyDescent="0.35">
      <c r="B69" s="93" t="s">
        <v>99</v>
      </c>
      <c r="C69" s="93">
        <v>0.9</v>
      </c>
      <c r="D69" s="93">
        <v>2.48</v>
      </c>
      <c r="E69" s="93">
        <v>7</v>
      </c>
      <c r="F69" s="93">
        <v>332</v>
      </c>
      <c r="G69" s="128" t="s">
        <v>105</v>
      </c>
      <c r="H69" s="96" t="s">
        <v>150</v>
      </c>
      <c r="I69" s="96" t="str">
        <f>CALIDAD!R80</f>
        <v>Cayetano Germosen</v>
      </c>
    </row>
    <row r="70" spans="2:9" ht="23.4" customHeight="1" thickTop="1" thickBot="1" x14ac:dyDescent="0.35">
      <c r="B70" s="93" t="s">
        <v>68</v>
      </c>
      <c r="C70" s="93">
        <v>1.03</v>
      </c>
      <c r="D70" s="93">
        <v>2.73</v>
      </c>
      <c r="E70" s="93">
        <v>7</v>
      </c>
      <c r="F70" s="93">
        <v>357</v>
      </c>
      <c r="G70" s="128" t="s">
        <v>105</v>
      </c>
      <c r="H70" s="96" t="s">
        <v>150</v>
      </c>
      <c r="I70" s="96" t="str">
        <f>CALIDAD!R81</f>
        <v>Cayetano Germosen</v>
      </c>
    </row>
    <row r="71" spans="2:9" ht="23.4" customHeight="1" thickTop="1" thickBot="1" x14ac:dyDescent="0.35">
      <c r="B71" s="93" t="s">
        <v>126</v>
      </c>
      <c r="C71" s="93">
        <v>0.85</v>
      </c>
      <c r="D71" s="93">
        <v>0.9</v>
      </c>
      <c r="E71" s="93">
        <v>7.2</v>
      </c>
      <c r="F71" s="93">
        <v>340</v>
      </c>
      <c r="G71" s="128" t="s">
        <v>105</v>
      </c>
      <c r="H71" s="96" t="s">
        <v>150</v>
      </c>
      <c r="I71" s="96" t="str">
        <f>CALIDAD!R82</f>
        <v>Cayetano Germosen</v>
      </c>
    </row>
    <row r="72" spans="2:9" ht="16.8" thickTop="1" thickBot="1" x14ac:dyDescent="0.35">
      <c r="B72" s="93" t="s">
        <v>69</v>
      </c>
      <c r="C72" s="93">
        <v>1.03</v>
      </c>
      <c r="D72" s="93">
        <v>3.95</v>
      </c>
      <c r="E72" s="93">
        <v>7.1</v>
      </c>
      <c r="F72" s="93">
        <v>289</v>
      </c>
      <c r="G72" s="128" t="s">
        <v>105</v>
      </c>
      <c r="H72" s="96" t="s">
        <v>150</v>
      </c>
      <c r="I72" s="96" t="str">
        <f>CALIDAD!R83</f>
        <v>Jamao al Norte</v>
      </c>
    </row>
    <row r="73" spans="2:9" ht="25.2" customHeight="1" thickTop="1" thickBot="1" x14ac:dyDescent="0.35">
      <c r="B73" s="93" t="s">
        <v>206</v>
      </c>
      <c r="C73" s="93">
        <v>0.6</v>
      </c>
      <c r="D73" s="93">
        <v>3.96</v>
      </c>
      <c r="E73" s="93">
        <v>7.1</v>
      </c>
      <c r="F73" s="93">
        <v>298</v>
      </c>
      <c r="G73" s="128" t="s">
        <v>125</v>
      </c>
      <c r="H73" s="96" t="s">
        <v>150</v>
      </c>
      <c r="I73" s="96" t="str">
        <f>CALIDAD!R84</f>
        <v>Jamao al Norte</v>
      </c>
    </row>
    <row r="74" spans="2:9" ht="23.4" customHeight="1" thickTop="1" thickBot="1" x14ac:dyDescent="0.35">
      <c r="B74" s="93" t="s">
        <v>192</v>
      </c>
      <c r="C74" s="93">
        <v>0.25</v>
      </c>
      <c r="D74" s="93">
        <v>5</v>
      </c>
      <c r="E74" s="93">
        <v>7.6</v>
      </c>
      <c r="F74" s="93">
        <v>187</v>
      </c>
      <c r="G74" s="128" t="s">
        <v>186</v>
      </c>
      <c r="H74" s="96" t="s">
        <v>150</v>
      </c>
      <c r="I74" s="96" t="str">
        <f>CALIDAD!R85</f>
        <v>Jamao al Norte</v>
      </c>
    </row>
    <row r="75" spans="2:9" ht="23.4" customHeight="1" thickTop="1" thickBot="1" x14ac:dyDescent="0.35">
      <c r="B75" s="93" t="s">
        <v>208</v>
      </c>
      <c r="C75" s="93" t="s">
        <v>228</v>
      </c>
      <c r="D75" s="93">
        <v>6.35</v>
      </c>
      <c r="E75" s="93">
        <v>7.5</v>
      </c>
      <c r="F75" s="93">
        <v>221</v>
      </c>
      <c r="G75" s="128" t="s">
        <v>125</v>
      </c>
      <c r="H75" s="96" t="s">
        <v>150</v>
      </c>
      <c r="I75" s="96" t="str">
        <f>CALIDAD!R86</f>
        <v>Gaspar hernandez</v>
      </c>
    </row>
    <row r="76" spans="2:9" ht="23.4" customHeight="1" thickTop="1" thickBot="1" x14ac:dyDescent="0.35">
      <c r="B76" s="93" t="s">
        <v>229</v>
      </c>
      <c r="C76" s="93">
        <v>1.08</v>
      </c>
      <c r="D76" s="93">
        <v>3.79</v>
      </c>
      <c r="E76" s="93">
        <v>7.2</v>
      </c>
      <c r="F76" s="93">
        <v>281</v>
      </c>
      <c r="G76" s="128" t="s">
        <v>105</v>
      </c>
      <c r="H76" s="96" t="s">
        <v>150</v>
      </c>
      <c r="I76" s="96" t="str">
        <f>CALIDAD!R87</f>
        <v>Gaspar hernandez</v>
      </c>
    </row>
    <row r="77" spans="2:9" ht="23.4" customHeight="1" thickTop="1" thickBot="1" x14ac:dyDescent="0.35">
      <c r="B77" s="93" t="s">
        <v>124</v>
      </c>
      <c r="C77" s="93">
        <v>1.25</v>
      </c>
      <c r="D77" s="93">
        <v>1.48</v>
      </c>
      <c r="E77" s="93">
        <v>7.2</v>
      </c>
      <c r="F77" s="93">
        <v>272</v>
      </c>
      <c r="G77" s="128" t="s">
        <v>105</v>
      </c>
      <c r="H77" s="96" t="s">
        <v>150</v>
      </c>
      <c r="I77" s="96" t="str">
        <f>CALIDAD!R88</f>
        <v>Gaspar hernandez</v>
      </c>
    </row>
    <row r="78" spans="2:9" ht="16.8" thickTop="1" thickBot="1" x14ac:dyDescent="0.35">
      <c r="B78" s="93" t="s">
        <v>70</v>
      </c>
      <c r="C78" s="93">
        <v>1.5</v>
      </c>
      <c r="D78" s="93">
        <v>1.71</v>
      </c>
      <c r="E78" s="93">
        <v>7.2</v>
      </c>
      <c r="F78" s="93">
        <v>272</v>
      </c>
      <c r="G78" s="93" t="s">
        <v>105</v>
      </c>
      <c r="H78" s="96" t="s">
        <v>150</v>
      </c>
      <c r="I78" s="96" t="str">
        <f>CALIDAD!R89</f>
        <v>Gaspar hernandez</v>
      </c>
    </row>
    <row r="79" spans="2:9" ht="16.8" thickTop="1" thickBot="1" x14ac:dyDescent="0.35">
      <c r="B79" s="33"/>
      <c r="C79" s="33"/>
      <c r="D79" s="33"/>
      <c r="E79" s="33"/>
      <c r="F79" s="33"/>
      <c r="G79" s="33"/>
      <c r="H79" s="33"/>
    </row>
    <row r="80" spans="2:9" ht="16.5" customHeight="1" thickTop="1" x14ac:dyDescent="0.3">
      <c r="B80" s="140"/>
      <c r="C80" s="5"/>
      <c r="D80" s="5"/>
      <c r="E80" s="5"/>
      <c r="F80" s="5"/>
      <c r="G80" s="5"/>
      <c r="H80" s="5"/>
    </row>
    <row r="81" spans="2:13" ht="14.4" x14ac:dyDescent="0.3">
      <c r="B81" s="140"/>
      <c r="C81" s="5"/>
      <c r="D81" s="5"/>
      <c r="E81" s="5"/>
      <c r="F81" s="5"/>
      <c r="G81" s="5"/>
      <c r="H81" s="5"/>
    </row>
    <row r="82" spans="2:13" ht="20.399999999999999" x14ac:dyDescent="0.35">
      <c r="B82" s="195" t="s">
        <v>71</v>
      </c>
      <c r="C82" s="195"/>
      <c r="D82" s="195"/>
      <c r="E82" s="195"/>
      <c r="F82" s="42"/>
      <c r="G82" s="42"/>
      <c r="H82" s="42"/>
      <c r="J82" s="194" t="s">
        <v>71</v>
      </c>
      <c r="K82" s="194"/>
      <c r="L82" s="194"/>
      <c r="M82" s="194"/>
    </row>
    <row r="83" spans="2:13" ht="17.25" customHeight="1" thickBot="1" x14ac:dyDescent="0.35">
      <c r="B83" s="140"/>
      <c r="C83" s="5"/>
      <c r="D83" s="5"/>
      <c r="E83" s="5"/>
      <c r="F83" s="5"/>
      <c r="G83" s="5"/>
      <c r="H83" s="5"/>
    </row>
    <row r="84" spans="2:13" ht="28.5" customHeight="1" thickTop="1" thickBot="1" x14ac:dyDescent="0.35">
      <c r="B84" s="100" t="s">
        <v>72</v>
      </c>
      <c r="C84" s="100" t="s">
        <v>148</v>
      </c>
      <c r="D84" s="100" t="s">
        <v>149</v>
      </c>
      <c r="E84" s="100" t="s">
        <v>150</v>
      </c>
      <c r="F84" s="5"/>
      <c r="G84" s="5"/>
      <c r="H84" s="5"/>
      <c r="J84" s="56" t="s">
        <v>72</v>
      </c>
      <c r="K84" s="56" t="str">
        <f>C84</f>
        <v>Abril</v>
      </c>
      <c r="L84" s="56" t="str">
        <f>D84</f>
        <v>Mayo</v>
      </c>
      <c r="M84" s="56" t="str">
        <f>E84</f>
        <v>Junio</v>
      </c>
    </row>
    <row r="85" spans="2:13" ht="17.25" customHeight="1" thickTop="1" thickBot="1" x14ac:dyDescent="0.35">
      <c r="B85" s="93" t="s">
        <v>53</v>
      </c>
      <c r="C85" s="93">
        <v>0.73</v>
      </c>
      <c r="D85" s="93">
        <v>0.73</v>
      </c>
      <c r="E85" s="93">
        <v>0.78</v>
      </c>
      <c r="F85" s="5"/>
      <c r="G85" s="5"/>
      <c r="H85" s="5"/>
      <c r="J85" s="51" t="s">
        <v>73</v>
      </c>
      <c r="K85" s="63">
        <v>0.8</v>
      </c>
      <c r="L85" s="64">
        <v>0.8</v>
      </c>
      <c r="M85" s="65">
        <v>0.8</v>
      </c>
    </row>
    <row r="86" spans="2:13" ht="17.25" customHeight="1" thickTop="1" thickBot="1" x14ac:dyDescent="0.35">
      <c r="B86" s="93" t="s">
        <v>108</v>
      </c>
      <c r="C86" s="93">
        <v>2.11</v>
      </c>
      <c r="D86" s="93">
        <v>10.1</v>
      </c>
      <c r="E86" s="93">
        <v>4.8</v>
      </c>
      <c r="F86" s="5"/>
      <c r="G86" s="5"/>
      <c r="H86" s="5"/>
      <c r="J86" s="47" t="s">
        <v>53</v>
      </c>
      <c r="K86" s="129">
        <f>C85</f>
        <v>0.73</v>
      </c>
      <c r="L86" s="129">
        <f>D85</f>
        <v>0.73</v>
      </c>
      <c r="M86" s="129">
        <f>E85</f>
        <v>0.78</v>
      </c>
    </row>
    <row r="87" spans="2:13" ht="17.25" customHeight="1" thickTop="1" thickBot="1" x14ac:dyDescent="0.35">
      <c r="B87" s="93" t="s">
        <v>75</v>
      </c>
      <c r="C87" s="93">
        <v>7.2</v>
      </c>
      <c r="D87" s="93">
        <v>7</v>
      </c>
      <c r="E87" s="93">
        <v>7</v>
      </c>
      <c r="F87" s="5"/>
      <c r="G87" s="5"/>
      <c r="H87" s="5"/>
      <c r="J87" s="52" t="s">
        <v>74</v>
      </c>
      <c r="K87" s="66">
        <v>0.2</v>
      </c>
      <c r="L87" s="67">
        <v>0.2</v>
      </c>
      <c r="M87" s="68">
        <v>0.2</v>
      </c>
    </row>
    <row r="88" spans="2:13" ht="17.25" customHeight="1" thickTop="1" thickBot="1" x14ac:dyDescent="0.35">
      <c r="B88" s="93" t="s">
        <v>77</v>
      </c>
      <c r="C88" s="94">
        <v>68</v>
      </c>
      <c r="D88" s="94">
        <v>68</v>
      </c>
      <c r="E88" s="93">
        <v>68</v>
      </c>
      <c r="F88" s="5"/>
      <c r="G88" s="5"/>
      <c r="H88" s="5"/>
      <c r="J88" s="53" t="s">
        <v>73</v>
      </c>
      <c r="K88" s="63">
        <v>5</v>
      </c>
      <c r="L88" s="64">
        <v>5</v>
      </c>
      <c r="M88" s="65">
        <v>5</v>
      </c>
    </row>
    <row r="89" spans="2:13" ht="21" customHeight="1" thickTop="1" thickBot="1" x14ac:dyDescent="0.35">
      <c r="B89" s="140"/>
      <c r="C89" s="5"/>
      <c r="D89" s="5"/>
      <c r="E89" s="5"/>
      <c r="F89" s="5"/>
      <c r="G89" s="5"/>
      <c r="H89" s="5"/>
      <c r="J89" s="48" t="s">
        <v>76</v>
      </c>
      <c r="K89" s="130">
        <f>C86</f>
        <v>2.11</v>
      </c>
      <c r="L89" s="130">
        <f>D86</f>
        <v>10.1</v>
      </c>
      <c r="M89" s="130">
        <f>E86</f>
        <v>4.8</v>
      </c>
    </row>
    <row r="90" spans="2:13" ht="31.2" customHeight="1" thickTop="1" thickBot="1" x14ac:dyDescent="0.35">
      <c r="B90" s="140"/>
      <c r="C90" s="5"/>
      <c r="D90" s="5"/>
      <c r="E90" s="5"/>
      <c r="F90" s="5"/>
      <c r="G90" s="5"/>
      <c r="H90" s="5"/>
      <c r="I90" s="24"/>
      <c r="J90" s="54" t="s">
        <v>74</v>
      </c>
      <c r="K90" s="66">
        <v>0</v>
      </c>
      <c r="L90" s="67">
        <v>0</v>
      </c>
      <c r="M90" s="68">
        <v>0</v>
      </c>
    </row>
    <row r="91" spans="2:13" ht="17.25" customHeight="1" thickTop="1" thickBot="1" x14ac:dyDescent="0.35">
      <c r="B91" s="191" t="s">
        <v>79</v>
      </c>
      <c r="C91" s="192"/>
      <c r="D91" s="192"/>
      <c r="E91" s="192"/>
      <c r="F91" s="5"/>
      <c r="G91" s="5"/>
      <c r="H91" s="5"/>
      <c r="I91" s="24"/>
      <c r="J91" s="57" t="s">
        <v>73</v>
      </c>
      <c r="K91" s="69">
        <v>8.5</v>
      </c>
      <c r="L91" s="70">
        <v>8.5</v>
      </c>
      <c r="M91" s="71">
        <v>8.5</v>
      </c>
    </row>
    <row r="92" spans="2:13" ht="17.25" customHeight="1" thickTop="1" thickBot="1" x14ac:dyDescent="0.35">
      <c r="B92" s="141"/>
      <c r="C92" s="19"/>
      <c r="D92" s="19"/>
      <c r="E92" s="18"/>
      <c r="F92" s="5"/>
      <c r="G92" s="5"/>
      <c r="H92" s="5"/>
      <c r="I92" s="24"/>
      <c r="J92" s="58" t="s">
        <v>75</v>
      </c>
      <c r="K92" s="129">
        <f>C87</f>
        <v>7.2</v>
      </c>
      <c r="L92" s="129">
        <f>D87</f>
        <v>7</v>
      </c>
      <c r="M92" s="129">
        <f>E87</f>
        <v>7</v>
      </c>
    </row>
    <row r="93" spans="2:13" ht="28.2" customHeight="1" thickTop="1" thickBot="1" x14ac:dyDescent="0.35">
      <c r="B93" s="100" t="s">
        <v>72</v>
      </c>
      <c r="C93" s="100" t="str">
        <f>C84</f>
        <v>Abril</v>
      </c>
      <c r="D93" s="100" t="str">
        <f t="shared" ref="D93:E93" si="0">D84</f>
        <v>Mayo</v>
      </c>
      <c r="E93" s="100" t="str">
        <f t="shared" si="0"/>
        <v>Junio</v>
      </c>
      <c r="F93" s="5"/>
      <c r="G93" s="5"/>
      <c r="H93" s="5"/>
      <c r="I93" s="25"/>
      <c r="J93" s="58" t="s">
        <v>74</v>
      </c>
      <c r="K93" s="72">
        <v>6.5</v>
      </c>
      <c r="L93" s="73">
        <v>6.5</v>
      </c>
      <c r="M93" s="74">
        <v>6.5</v>
      </c>
    </row>
    <row r="94" spans="2:13" ht="16.8" thickTop="1" thickBot="1" x14ac:dyDescent="0.35">
      <c r="B94" s="93" t="s">
        <v>53</v>
      </c>
      <c r="C94" s="93">
        <f>AVERAGE(C8:C30)</f>
        <v>0.63318181818181818</v>
      </c>
      <c r="D94" s="93">
        <f>AVERAGE(C31:C52)</f>
        <v>0.78772727272727261</v>
      </c>
      <c r="E94" s="93">
        <f>AVERAGE(C53:C78)</f>
        <v>0.85240000000000005</v>
      </c>
      <c r="F94" s="19"/>
      <c r="G94" s="20"/>
      <c r="H94" s="21"/>
      <c r="J94" s="50" t="s">
        <v>73</v>
      </c>
      <c r="K94" s="69">
        <v>500</v>
      </c>
      <c r="L94" s="70">
        <v>500</v>
      </c>
      <c r="M94" s="71">
        <v>500</v>
      </c>
    </row>
    <row r="95" spans="2:13" ht="25.2" customHeight="1" thickTop="1" thickBot="1" x14ac:dyDescent="0.35">
      <c r="B95" s="93" t="s">
        <v>108</v>
      </c>
      <c r="C95" s="93">
        <f>AVERAGE(D8:D30)</f>
        <v>2.1191304347826083</v>
      </c>
      <c r="D95" s="93">
        <f>AVERAGE(D31:D52)</f>
        <v>9.4713636363636358</v>
      </c>
      <c r="E95" s="93">
        <f>AVERAGE(D53:D78)</f>
        <v>4.7976923076923068</v>
      </c>
      <c r="F95" s="41"/>
      <c r="G95" s="41"/>
      <c r="H95" s="41"/>
      <c r="J95" s="49" t="s">
        <v>78</v>
      </c>
      <c r="K95" s="131">
        <f>C88</f>
        <v>68</v>
      </c>
      <c r="L95" s="131">
        <f>D88</f>
        <v>68</v>
      </c>
      <c r="M95" s="131">
        <f>E88</f>
        <v>68</v>
      </c>
    </row>
    <row r="96" spans="2:13" ht="22.2" customHeight="1" thickTop="1" thickBot="1" x14ac:dyDescent="0.35">
      <c r="B96" s="93" t="s">
        <v>75</v>
      </c>
      <c r="C96" s="93">
        <f>AVERAGE(E8:E30)</f>
        <v>7.2130434782608672</v>
      </c>
      <c r="D96" s="93">
        <f>AVERAGE(E31:E52)</f>
        <v>7.1136363636363633</v>
      </c>
      <c r="E96" s="93">
        <f>AVERAGE(E53:E78)</f>
        <v>7.1961538461538437</v>
      </c>
      <c r="F96" s="19"/>
      <c r="G96" s="20"/>
      <c r="H96" s="21"/>
      <c r="J96" s="55" t="s">
        <v>74</v>
      </c>
      <c r="K96" s="75">
        <v>50</v>
      </c>
      <c r="L96" s="76">
        <v>50</v>
      </c>
      <c r="M96" s="77">
        <v>50</v>
      </c>
    </row>
    <row r="97" spans="2:10" ht="25.2" customHeight="1" thickTop="1" thickBot="1" x14ac:dyDescent="0.35">
      <c r="B97" s="93" t="s">
        <v>77</v>
      </c>
      <c r="C97" s="93">
        <f>AVERAGE(F8:F30)</f>
        <v>221.65217391304347</v>
      </c>
      <c r="D97" s="93">
        <f>AVERAGE(F31:F52)</f>
        <v>238.36363636363637</v>
      </c>
      <c r="E97" s="93">
        <f>AVERAGE(F53:F78)</f>
        <v>237.69230769230768</v>
      </c>
      <c r="F97" s="5"/>
      <c r="G97" s="5"/>
      <c r="H97" s="5"/>
    </row>
    <row r="98" spans="2:10" ht="16.2" thickTop="1" x14ac:dyDescent="0.3">
      <c r="F98" s="26"/>
      <c r="G98" s="5"/>
      <c r="H98" s="5"/>
    </row>
    <row r="99" spans="2:10" x14ac:dyDescent="0.3">
      <c r="F99" s="5"/>
      <c r="G99" s="5"/>
      <c r="H99" s="5"/>
    </row>
    <row r="100" spans="2:10" x14ac:dyDescent="0.3">
      <c r="F100" s="5"/>
      <c r="G100" s="5"/>
      <c r="H100" s="5"/>
    </row>
    <row r="101" spans="2:10" x14ac:dyDescent="0.3">
      <c r="F101" s="5"/>
      <c r="G101" s="5"/>
      <c r="H101" s="5"/>
    </row>
    <row r="102" spans="2:10" ht="14.4" x14ac:dyDescent="0.3">
      <c r="B102" s="140"/>
      <c r="C102" s="5"/>
      <c r="D102" s="5"/>
      <c r="E102" s="5"/>
      <c r="F102" s="5"/>
      <c r="G102" s="5"/>
      <c r="H102" s="5"/>
    </row>
    <row r="103" spans="2:10" ht="14.4" x14ac:dyDescent="0.3">
      <c r="B103" s="140"/>
      <c r="C103" s="5"/>
      <c r="D103" s="5"/>
      <c r="E103" s="5"/>
      <c r="F103" s="5"/>
      <c r="G103" s="5"/>
      <c r="H103" s="5"/>
      <c r="J103" s="26"/>
    </row>
    <row r="104" spans="2:10" ht="14.4" x14ac:dyDescent="0.3">
      <c r="B104" s="140"/>
      <c r="C104" s="5"/>
      <c r="D104" s="5"/>
      <c r="E104" s="5"/>
      <c r="F104" s="5"/>
      <c r="G104" s="5"/>
      <c r="H104" s="5"/>
    </row>
    <row r="105" spans="2:10" ht="14.4" x14ac:dyDescent="0.3">
      <c r="B105" s="140"/>
      <c r="C105" s="5"/>
      <c r="D105" s="5"/>
      <c r="E105" s="5"/>
      <c r="F105" s="5"/>
      <c r="G105" s="5"/>
      <c r="H105" s="5"/>
    </row>
    <row r="106" spans="2:10" ht="14.4" x14ac:dyDescent="0.3">
      <c r="B106" s="140"/>
      <c r="C106" s="5"/>
      <c r="D106" s="5"/>
      <c r="E106" s="5"/>
      <c r="F106" s="5"/>
      <c r="G106" s="5"/>
      <c r="H106" s="5"/>
    </row>
    <row r="107" spans="2:10" ht="15" thickBot="1" x14ac:dyDescent="0.35">
      <c r="B107" s="140"/>
      <c r="C107" s="5"/>
      <c r="D107" s="5"/>
      <c r="E107" s="5"/>
      <c r="F107" s="5"/>
      <c r="G107" s="5"/>
      <c r="H107" s="5"/>
    </row>
    <row r="108" spans="2:10" ht="16.8" thickTop="1" thickBot="1" x14ac:dyDescent="0.35">
      <c r="B108" s="140"/>
      <c r="C108" s="5"/>
      <c r="D108" s="5"/>
      <c r="E108" s="5"/>
      <c r="F108" s="19"/>
      <c r="G108" s="20"/>
      <c r="H108" s="21"/>
    </row>
    <row r="109" spans="2:10" ht="16.8" thickTop="1" thickBot="1" x14ac:dyDescent="0.35">
      <c r="B109" s="141"/>
      <c r="C109" s="19"/>
      <c r="D109" s="19"/>
      <c r="E109" s="18"/>
      <c r="F109" s="19"/>
      <c r="G109" s="20"/>
      <c r="H109" s="21"/>
    </row>
    <row r="110" spans="2:10" ht="16.8" thickTop="1" thickBot="1" x14ac:dyDescent="0.35">
      <c r="B110" s="141"/>
      <c r="C110" s="19"/>
      <c r="D110" s="19"/>
      <c r="E110" s="18"/>
      <c r="F110" s="19"/>
      <c r="G110" s="20"/>
      <c r="H110" s="21"/>
    </row>
    <row r="111" spans="2:10" ht="18.75" customHeight="1" thickTop="1" thickBot="1" x14ac:dyDescent="0.35">
      <c r="B111" s="191" t="s">
        <v>80</v>
      </c>
      <c r="C111" s="192"/>
      <c r="D111" s="192"/>
      <c r="E111" s="192"/>
      <c r="F111" s="192"/>
      <c r="G111" s="192"/>
      <c r="H111" s="192"/>
    </row>
    <row r="112" spans="2:10" ht="16.8" thickTop="1" thickBot="1" x14ac:dyDescent="0.35">
      <c r="B112" s="141"/>
      <c r="C112" s="19"/>
      <c r="D112" s="19"/>
      <c r="E112" s="18"/>
      <c r="F112" s="19"/>
      <c r="G112" s="20"/>
      <c r="H112" s="21"/>
    </row>
    <row r="113" spans="2:8" ht="16.8" thickTop="1" thickBot="1" x14ac:dyDescent="0.35">
      <c r="B113" s="141"/>
      <c r="C113" s="19"/>
      <c r="D113" s="19"/>
      <c r="E113" s="18"/>
      <c r="F113" s="19"/>
      <c r="G113" s="20"/>
      <c r="H113" s="21"/>
    </row>
    <row r="114" spans="2:8" ht="16.8" thickTop="1" thickBot="1" x14ac:dyDescent="0.35">
      <c r="B114" s="141"/>
      <c r="C114" s="19"/>
      <c r="D114" s="19"/>
      <c r="E114" s="18"/>
      <c r="F114" s="19"/>
      <c r="G114" s="20"/>
      <c r="H114" s="21"/>
    </row>
    <row r="115" spans="2:8" ht="16.8" thickTop="1" thickBot="1" x14ac:dyDescent="0.35">
      <c r="B115" s="141"/>
      <c r="C115" s="19"/>
      <c r="D115" s="19"/>
      <c r="E115" s="18"/>
      <c r="F115" s="19"/>
      <c r="G115" s="20"/>
      <c r="H115" s="21"/>
    </row>
    <row r="116" spans="2:8" ht="16.8" thickTop="1" thickBot="1" x14ac:dyDescent="0.35">
      <c r="B116" s="141"/>
      <c r="C116" s="19"/>
      <c r="D116" s="19"/>
      <c r="E116" s="18"/>
      <c r="F116" s="19"/>
      <c r="G116" s="20"/>
      <c r="H116" s="21"/>
    </row>
    <row r="117" spans="2:8" ht="16.8" thickTop="1" thickBot="1" x14ac:dyDescent="0.35">
      <c r="B117" s="141"/>
      <c r="C117" s="19"/>
      <c r="D117" s="19"/>
      <c r="E117" s="18"/>
      <c r="F117" s="19"/>
      <c r="G117" s="20"/>
      <c r="H117" s="21"/>
    </row>
    <row r="118" spans="2:8" ht="16.8" thickTop="1" thickBot="1" x14ac:dyDescent="0.35">
      <c r="B118" s="141"/>
      <c r="C118" s="19"/>
      <c r="D118" s="19"/>
      <c r="E118" s="18"/>
      <c r="F118" s="19"/>
      <c r="G118" s="20"/>
      <c r="H118" s="21"/>
    </row>
    <row r="119" spans="2:8" ht="16.8" thickTop="1" thickBot="1" x14ac:dyDescent="0.35">
      <c r="B119" s="141"/>
      <c r="C119" s="19"/>
      <c r="D119" s="19"/>
      <c r="E119" s="18"/>
      <c r="F119" s="19"/>
      <c r="G119" s="20"/>
      <c r="H119" s="21"/>
    </row>
    <row r="120" spans="2:8" ht="16.8" thickTop="1" thickBot="1" x14ac:dyDescent="0.35">
      <c r="B120" s="141"/>
      <c r="C120" s="19"/>
      <c r="D120" s="19"/>
      <c r="E120" s="18"/>
      <c r="F120" s="19"/>
      <c r="G120" s="20"/>
      <c r="H120" s="21"/>
    </row>
    <row r="121" spans="2:8" ht="16.8" thickTop="1" thickBot="1" x14ac:dyDescent="0.35">
      <c r="B121" s="141"/>
      <c r="C121" s="19"/>
      <c r="D121" s="19"/>
      <c r="E121" s="18"/>
      <c r="F121" s="19"/>
      <c r="G121" s="20"/>
      <c r="H121" s="21"/>
    </row>
    <row r="122" spans="2:8" ht="16.8" thickTop="1" thickBot="1" x14ac:dyDescent="0.35">
      <c r="B122" s="141"/>
      <c r="C122" s="19"/>
      <c r="D122" s="19"/>
      <c r="E122" s="18"/>
      <c r="F122" s="19"/>
      <c r="G122" s="20"/>
      <c r="H122" s="21"/>
    </row>
    <row r="123" spans="2:8" ht="16.8" thickTop="1" thickBot="1" x14ac:dyDescent="0.35">
      <c r="B123" s="141"/>
      <c r="C123" s="19"/>
      <c r="D123" s="19"/>
      <c r="E123" s="18"/>
      <c r="F123" s="19"/>
      <c r="G123" s="20"/>
      <c r="H123" s="21"/>
    </row>
    <row r="124" spans="2:8" ht="16.8" thickTop="1" thickBot="1" x14ac:dyDescent="0.35">
      <c r="B124" s="141"/>
      <c r="C124" s="19"/>
      <c r="D124" s="19"/>
      <c r="E124" s="18"/>
      <c r="F124" s="19"/>
      <c r="G124" s="20"/>
      <c r="H124" s="21"/>
    </row>
    <row r="125" spans="2:8" ht="16.8" thickTop="1" thickBot="1" x14ac:dyDescent="0.35">
      <c r="B125" s="141"/>
      <c r="C125" s="19"/>
      <c r="D125" s="19"/>
      <c r="E125" s="18"/>
      <c r="F125" s="19"/>
      <c r="G125" s="20"/>
      <c r="H125" s="21"/>
    </row>
    <row r="126" spans="2:8" ht="16.8" thickTop="1" thickBot="1" x14ac:dyDescent="0.35">
      <c r="B126" s="141"/>
      <c r="C126" s="19"/>
      <c r="D126" s="19"/>
      <c r="E126" s="18"/>
      <c r="F126" s="19"/>
      <c r="G126" s="20"/>
      <c r="H126" s="21"/>
    </row>
    <row r="127" spans="2:8" ht="16.8" thickTop="1" thickBot="1" x14ac:dyDescent="0.35">
      <c r="B127" s="141"/>
      <c r="C127" s="19"/>
      <c r="D127" s="19"/>
      <c r="E127" s="18"/>
      <c r="F127" s="19"/>
      <c r="G127" s="20"/>
      <c r="H127" s="21"/>
    </row>
    <row r="128" spans="2:8" ht="16.8" thickTop="1" thickBot="1" x14ac:dyDescent="0.35">
      <c r="B128" s="141"/>
      <c r="C128" s="19"/>
      <c r="D128" s="19"/>
      <c r="E128" s="18"/>
      <c r="F128" s="19"/>
      <c r="G128" s="20"/>
      <c r="H128" s="21"/>
    </row>
    <row r="129" spans="2:8" ht="16.8" thickTop="1" thickBot="1" x14ac:dyDescent="0.35">
      <c r="B129" s="141"/>
      <c r="C129" s="19"/>
      <c r="D129" s="19"/>
      <c r="E129" s="18"/>
      <c r="F129" s="19"/>
      <c r="G129" s="20"/>
      <c r="H129" s="21"/>
    </row>
    <row r="130" spans="2:8" ht="16.8" thickTop="1" thickBot="1" x14ac:dyDescent="0.35">
      <c r="B130" s="141"/>
      <c r="C130" s="19"/>
      <c r="D130" s="19"/>
      <c r="E130" s="18"/>
      <c r="F130" s="19"/>
      <c r="G130" s="20"/>
      <c r="H130" s="21"/>
    </row>
    <row r="131" spans="2:8" ht="16.8" thickTop="1" thickBot="1" x14ac:dyDescent="0.35">
      <c r="B131" s="141"/>
      <c r="C131" s="19"/>
      <c r="D131" s="19"/>
      <c r="E131" s="18"/>
      <c r="F131" s="19"/>
      <c r="G131" s="20"/>
      <c r="H131" s="21"/>
    </row>
    <row r="132" spans="2:8" ht="16.8" thickTop="1" thickBot="1" x14ac:dyDescent="0.35">
      <c r="B132" s="141"/>
      <c r="C132" s="19"/>
      <c r="D132" s="19"/>
      <c r="E132" s="18"/>
      <c r="F132" s="19"/>
      <c r="G132" s="20"/>
      <c r="H132" s="21"/>
    </row>
    <row r="133" spans="2:8" ht="16.8" thickTop="1" thickBot="1" x14ac:dyDescent="0.35">
      <c r="B133" s="141"/>
      <c r="C133" s="19"/>
      <c r="D133" s="19"/>
      <c r="E133" s="18"/>
      <c r="F133" s="19"/>
      <c r="G133" s="20"/>
      <c r="H133" s="21"/>
    </row>
    <row r="134" spans="2:8" ht="16.8" thickTop="1" thickBot="1" x14ac:dyDescent="0.35">
      <c r="B134" s="141"/>
      <c r="C134" s="19"/>
      <c r="D134" s="19"/>
      <c r="E134" s="18"/>
      <c r="F134" s="19"/>
      <c r="G134" s="20"/>
      <c r="H134" s="21"/>
    </row>
    <row r="135" spans="2:8" ht="16.8" thickTop="1" thickBot="1" x14ac:dyDescent="0.35">
      <c r="B135" s="141"/>
      <c r="C135" s="19"/>
      <c r="D135" s="19"/>
      <c r="E135" s="18"/>
      <c r="F135" s="19"/>
      <c r="G135" s="20"/>
      <c r="H135" s="21"/>
    </row>
    <row r="136" spans="2:8" ht="16.8" thickTop="1" thickBot="1" x14ac:dyDescent="0.35">
      <c r="B136" s="141"/>
      <c r="C136" s="19"/>
      <c r="D136" s="19"/>
      <c r="E136" s="18"/>
      <c r="F136" s="19"/>
      <c r="G136" s="20"/>
      <c r="H136" s="21"/>
    </row>
    <row r="137" spans="2:8" ht="16.8" thickTop="1" thickBot="1" x14ac:dyDescent="0.35">
      <c r="B137" s="141"/>
      <c r="C137" s="19"/>
      <c r="D137" s="19"/>
      <c r="E137" s="18"/>
      <c r="F137" s="19"/>
      <c r="G137" s="20"/>
      <c r="H137" s="21"/>
    </row>
    <row r="138" spans="2:8" ht="16.8" thickTop="1" thickBot="1" x14ac:dyDescent="0.35">
      <c r="B138" s="141"/>
      <c r="C138" s="19"/>
      <c r="D138" s="19"/>
      <c r="E138" s="18"/>
      <c r="F138" s="19"/>
      <c r="G138" s="20"/>
      <c r="H138" s="21"/>
    </row>
    <row r="139" spans="2:8" ht="16.8" thickTop="1" thickBot="1" x14ac:dyDescent="0.35">
      <c r="B139" s="141"/>
      <c r="C139" s="19"/>
      <c r="D139" s="19"/>
      <c r="E139" s="18"/>
      <c r="F139" s="19"/>
      <c r="G139" s="20"/>
      <c r="H139" s="21"/>
    </row>
    <row r="140" spans="2:8" ht="16.8" thickTop="1" thickBot="1" x14ac:dyDescent="0.35">
      <c r="B140" s="141"/>
      <c r="C140" s="19"/>
      <c r="D140" s="19"/>
      <c r="E140" s="18"/>
      <c r="F140" s="19"/>
      <c r="G140" s="20"/>
      <c r="H140" s="21"/>
    </row>
    <row r="141" spans="2:8" ht="16.8" thickTop="1" thickBot="1" x14ac:dyDescent="0.35">
      <c r="B141" s="141"/>
      <c r="C141" s="19"/>
      <c r="D141" s="19"/>
      <c r="E141" s="18"/>
      <c r="F141" s="19"/>
      <c r="G141" s="20"/>
      <c r="H141" s="21"/>
    </row>
    <row r="142" spans="2:8" ht="16.8" thickTop="1" thickBot="1" x14ac:dyDescent="0.35">
      <c r="B142" s="141"/>
      <c r="C142" s="19"/>
      <c r="D142" s="19"/>
      <c r="E142" s="18"/>
      <c r="F142" s="19"/>
      <c r="G142" s="20"/>
      <c r="H142" s="21"/>
    </row>
    <row r="143" spans="2:8" ht="16.8" thickTop="1" thickBot="1" x14ac:dyDescent="0.35">
      <c r="B143" s="27" t="s">
        <v>81</v>
      </c>
      <c r="C143" s="19"/>
      <c r="D143" s="19"/>
      <c r="E143" s="18"/>
      <c r="F143" s="19"/>
      <c r="G143" s="20"/>
      <c r="H143" s="21"/>
    </row>
    <row r="144" spans="2:8" ht="16.8" thickTop="1" thickBot="1" x14ac:dyDescent="0.35">
      <c r="B144" s="142" t="s">
        <v>82</v>
      </c>
      <c r="C144" s="19"/>
      <c r="D144" s="19"/>
      <c r="E144" s="18"/>
      <c r="F144" s="19"/>
      <c r="G144" s="20"/>
      <c r="H144" s="21"/>
    </row>
    <row r="145" spans="2:8" ht="16.8" thickTop="1" thickBot="1" x14ac:dyDescent="0.35">
      <c r="B145" s="142" t="s">
        <v>83</v>
      </c>
      <c r="C145" s="19"/>
      <c r="D145" s="19"/>
      <c r="E145" s="18"/>
      <c r="F145" s="19"/>
      <c r="G145" s="20"/>
      <c r="H145" s="21"/>
    </row>
    <row r="146" spans="2:8" ht="16.8" thickTop="1" thickBot="1" x14ac:dyDescent="0.35">
      <c r="B146" s="141"/>
      <c r="C146" s="19"/>
      <c r="D146" s="19"/>
      <c r="E146" s="18"/>
      <c r="F146" s="19"/>
      <c r="G146" s="20"/>
      <c r="H146" s="21"/>
    </row>
    <row r="147" spans="2:8" ht="16.2" thickTop="1" x14ac:dyDescent="0.3"/>
  </sheetData>
  <mergeCells count="7">
    <mergeCell ref="B111:H111"/>
    <mergeCell ref="J1:K1"/>
    <mergeCell ref="J82:M82"/>
    <mergeCell ref="B82:E82"/>
    <mergeCell ref="B91:E91"/>
    <mergeCell ref="B3:I3"/>
    <mergeCell ref="B4:I4"/>
  </mergeCells>
  <phoneticPr fontId="22" type="noConversion"/>
  <pageMargins left="0.7" right="0.7" top="0.75" bottom="0.75" header="0.3" footer="0.3"/>
  <pageSetup scale="26" orientation="landscape" r:id="rId1"/>
  <rowBreaks count="1" manualBreakCount="1">
    <brk id="78" max="14" man="1"/>
  </rowBreaks>
  <ignoredErrors>
    <ignoredError sqref="C95:C97 D94:D97 E95 E96:E9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3"/>
  <sheetViews>
    <sheetView tabSelected="1" zoomScale="85" zoomScaleNormal="85" zoomScaleSheetLayoutView="85" workbookViewId="0">
      <selection activeCell="B3" sqref="B3:H3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0.77734375" style="9" bestFit="1" customWidth="1"/>
    <col min="4" max="4" width="15.33203125" style="9" customWidth="1"/>
    <col min="5" max="5" width="19.33203125" style="9" customWidth="1"/>
    <col min="6" max="6" width="46" style="9" bestFit="1" customWidth="1"/>
    <col min="7" max="7" width="29.88671875" style="9" customWidth="1"/>
    <col min="8" max="8" width="13.664062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196" t="s">
        <v>204</v>
      </c>
      <c r="C3" s="196"/>
      <c r="D3" s="196"/>
      <c r="E3" s="196"/>
      <c r="F3" s="196"/>
      <c r="G3" s="196"/>
      <c r="H3" s="196"/>
    </row>
    <row r="4" spans="2:8" ht="30" customHeight="1" thickBot="1" x14ac:dyDescent="0.45">
      <c r="B4" s="197" t="s">
        <v>213</v>
      </c>
      <c r="C4" s="197"/>
      <c r="D4" s="197"/>
      <c r="E4" s="197"/>
      <c r="F4" s="197"/>
      <c r="G4" s="197"/>
      <c r="H4" s="197"/>
    </row>
    <row r="5" spans="2:8" ht="30" customHeight="1" thickTop="1" thickBot="1" x14ac:dyDescent="0.45">
      <c r="B5" s="182"/>
      <c r="C5" s="182"/>
      <c r="D5" s="182"/>
      <c r="E5" s="182"/>
      <c r="F5" s="182"/>
      <c r="G5" s="182"/>
      <c r="H5" s="182"/>
    </row>
    <row r="6" spans="2:8" ht="45" customHeight="1" thickTop="1" thickBot="1" x14ac:dyDescent="0.35">
      <c r="B6" s="101" t="s">
        <v>28</v>
      </c>
      <c r="C6" s="101" t="s">
        <v>29</v>
      </c>
      <c r="D6" s="101" t="s">
        <v>30</v>
      </c>
      <c r="E6" s="101" t="s">
        <v>31</v>
      </c>
      <c r="F6" s="102" t="s">
        <v>32</v>
      </c>
      <c r="G6" s="101" t="s">
        <v>33</v>
      </c>
      <c r="H6" s="101" t="s">
        <v>12</v>
      </c>
    </row>
    <row r="7" spans="2:8" ht="19.5" customHeight="1" thickTop="1" thickBot="1" x14ac:dyDescent="0.35">
      <c r="B7" s="172" t="s">
        <v>34</v>
      </c>
      <c r="C7" s="104">
        <v>45748</v>
      </c>
      <c r="D7" s="104">
        <v>45777</v>
      </c>
      <c r="E7" s="105">
        <v>8000</v>
      </c>
      <c r="F7" s="173" t="s">
        <v>35</v>
      </c>
      <c r="G7" s="167" t="s">
        <v>36</v>
      </c>
      <c r="H7" s="168" t="s">
        <v>148</v>
      </c>
    </row>
    <row r="8" spans="2:8" ht="19.5" customHeight="1" thickTop="1" thickBot="1" x14ac:dyDescent="0.35">
      <c r="B8" s="103" t="s">
        <v>34</v>
      </c>
      <c r="C8" s="104"/>
      <c r="D8" s="104"/>
      <c r="E8" s="105">
        <v>28</v>
      </c>
      <c r="F8" s="173" t="s">
        <v>37</v>
      </c>
      <c r="G8" s="167" t="s">
        <v>36</v>
      </c>
      <c r="H8" s="168" t="s">
        <v>148</v>
      </c>
    </row>
    <row r="9" spans="2:8" ht="19.5" customHeight="1" thickTop="1" thickBot="1" x14ac:dyDescent="0.35">
      <c r="B9" s="103" t="s">
        <v>34</v>
      </c>
      <c r="C9" s="104"/>
      <c r="D9" s="104"/>
      <c r="E9" s="105" t="s">
        <v>95</v>
      </c>
      <c r="F9" s="173" t="s">
        <v>38</v>
      </c>
      <c r="G9" s="167" t="s">
        <v>36</v>
      </c>
      <c r="H9" s="168" t="s">
        <v>148</v>
      </c>
    </row>
    <row r="10" spans="2:8" ht="19.5" customHeight="1" thickTop="1" thickBot="1" x14ac:dyDescent="0.35">
      <c r="B10" s="103" t="s">
        <v>39</v>
      </c>
      <c r="C10" s="104"/>
      <c r="D10" s="104"/>
      <c r="E10" s="105">
        <v>900</v>
      </c>
      <c r="F10" s="173" t="s">
        <v>40</v>
      </c>
      <c r="G10" s="167" t="s">
        <v>36</v>
      </c>
      <c r="H10" s="168" t="s">
        <v>148</v>
      </c>
    </row>
    <row r="11" spans="2:8" ht="19.5" customHeight="1" thickTop="1" thickBot="1" x14ac:dyDescent="0.35">
      <c r="B11" s="103" t="s">
        <v>209</v>
      </c>
      <c r="C11" s="106"/>
      <c r="D11" s="106"/>
      <c r="E11" s="107">
        <v>220</v>
      </c>
      <c r="F11" s="173" t="s">
        <v>41</v>
      </c>
      <c r="G11" s="167" t="s">
        <v>36</v>
      </c>
      <c r="H11" s="168" t="s">
        <v>148</v>
      </c>
    </row>
    <row r="12" spans="2:8" ht="19.8" customHeight="1" thickTop="1" thickBot="1" x14ac:dyDescent="0.35">
      <c r="B12" s="103" t="s">
        <v>207</v>
      </c>
      <c r="C12" s="104"/>
      <c r="D12" s="104"/>
      <c r="E12" s="105">
        <v>330</v>
      </c>
      <c r="F12" s="173" t="s">
        <v>41</v>
      </c>
      <c r="G12" s="167" t="s">
        <v>36</v>
      </c>
      <c r="H12" s="168" t="s">
        <v>148</v>
      </c>
    </row>
    <row r="13" spans="2:8" ht="19.2" customHeight="1" thickTop="1" thickBot="1" x14ac:dyDescent="0.35">
      <c r="B13" s="103" t="s">
        <v>42</v>
      </c>
      <c r="C13" s="104"/>
      <c r="D13" s="104"/>
      <c r="E13" s="105" t="s">
        <v>95</v>
      </c>
      <c r="F13" s="173" t="s">
        <v>41</v>
      </c>
      <c r="G13" s="169" t="s">
        <v>36</v>
      </c>
      <c r="H13" s="168" t="s">
        <v>148</v>
      </c>
    </row>
    <row r="14" spans="2:8" ht="19.2" customHeight="1" thickTop="1" thickBot="1" x14ac:dyDescent="0.35">
      <c r="B14" s="103" t="s">
        <v>214</v>
      </c>
      <c r="C14" s="104"/>
      <c r="D14" s="104"/>
      <c r="E14" s="105">
        <v>110</v>
      </c>
      <c r="F14" s="173" t="s">
        <v>41</v>
      </c>
      <c r="G14" s="169" t="s">
        <v>36</v>
      </c>
      <c r="H14" s="168" t="s">
        <v>148</v>
      </c>
    </row>
    <row r="15" spans="2:8" ht="19.5" customHeight="1" thickTop="1" thickBot="1" x14ac:dyDescent="0.35">
      <c r="B15" s="103" t="s">
        <v>43</v>
      </c>
      <c r="C15" s="104"/>
      <c r="D15" s="104"/>
      <c r="E15" s="105" t="s">
        <v>95</v>
      </c>
      <c r="F15" s="173" t="s">
        <v>41</v>
      </c>
      <c r="G15" s="169" t="s">
        <v>36</v>
      </c>
      <c r="H15" s="168" t="s">
        <v>148</v>
      </c>
    </row>
    <row r="16" spans="2:8" ht="19.5" customHeight="1" thickTop="1" thickBot="1" x14ac:dyDescent="0.35">
      <c r="B16" s="103" t="s">
        <v>34</v>
      </c>
      <c r="C16" s="104">
        <v>45778</v>
      </c>
      <c r="D16" s="104">
        <v>45808</v>
      </c>
      <c r="E16" s="105">
        <v>10000</v>
      </c>
      <c r="F16" s="173" t="s">
        <v>35</v>
      </c>
      <c r="G16" s="169" t="s">
        <v>36</v>
      </c>
      <c r="H16" s="168" t="s">
        <v>149</v>
      </c>
    </row>
    <row r="17" spans="2:8" ht="19.5" customHeight="1" thickTop="1" thickBot="1" x14ac:dyDescent="0.35">
      <c r="B17" s="103" t="s">
        <v>34</v>
      </c>
      <c r="C17" s="104"/>
      <c r="D17" s="104"/>
      <c r="E17" s="105">
        <v>2324</v>
      </c>
      <c r="F17" s="173" t="s">
        <v>37</v>
      </c>
      <c r="G17" s="167" t="s">
        <v>36</v>
      </c>
      <c r="H17" s="168" t="s">
        <v>149</v>
      </c>
    </row>
    <row r="18" spans="2:8" ht="19.5" customHeight="1" thickTop="1" thickBot="1" x14ac:dyDescent="0.35">
      <c r="B18" s="103" t="s">
        <v>34</v>
      </c>
      <c r="C18" s="104"/>
      <c r="D18" s="104"/>
      <c r="E18" s="105">
        <v>105</v>
      </c>
      <c r="F18" s="173" t="s">
        <v>38</v>
      </c>
      <c r="G18" s="167" t="s">
        <v>36</v>
      </c>
      <c r="H18" s="168" t="s">
        <v>149</v>
      </c>
    </row>
    <row r="19" spans="2:8" ht="19.5" customHeight="1" thickTop="1" thickBot="1" x14ac:dyDescent="0.35">
      <c r="B19" s="103" t="s">
        <v>39</v>
      </c>
      <c r="C19" s="104"/>
      <c r="D19" s="104"/>
      <c r="E19" s="105">
        <v>340</v>
      </c>
      <c r="F19" s="173" t="s">
        <v>40</v>
      </c>
      <c r="G19" s="167" t="s">
        <v>36</v>
      </c>
      <c r="H19" s="168" t="s">
        <v>149</v>
      </c>
    </row>
    <row r="20" spans="2:8" ht="19.5" customHeight="1" thickTop="1" thickBot="1" x14ac:dyDescent="0.35">
      <c r="B20" s="103" t="s">
        <v>209</v>
      </c>
      <c r="C20" s="106"/>
      <c r="D20" s="106"/>
      <c r="E20" s="107">
        <v>110</v>
      </c>
      <c r="F20" s="173" t="s">
        <v>41</v>
      </c>
      <c r="G20" s="169" t="s">
        <v>36</v>
      </c>
      <c r="H20" s="168" t="s">
        <v>149</v>
      </c>
    </row>
    <row r="21" spans="2:8" ht="19.5" customHeight="1" thickTop="1" thickBot="1" x14ac:dyDescent="0.35">
      <c r="B21" s="103" t="s">
        <v>207</v>
      </c>
      <c r="C21" s="104"/>
      <c r="D21" s="104"/>
      <c r="E21" s="105">
        <v>330</v>
      </c>
      <c r="F21" s="173" t="s">
        <v>41</v>
      </c>
      <c r="G21" s="169" t="s">
        <v>36</v>
      </c>
      <c r="H21" s="168" t="s">
        <v>149</v>
      </c>
    </row>
    <row r="22" spans="2:8" ht="19.5" customHeight="1" thickTop="1" thickBot="1" x14ac:dyDescent="0.35">
      <c r="B22" s="103" t="s">
        <v>42</v>
      </c>
      <c r="C22" s="104"/>
      <c r="D22" s="104"/>
      <c r="E22" s="105" t="s">
        <v>95</v>
      </c>
      <c r="F22" s="173" t="s">
        <v>41</v>
      </c>
      <c r="G22" s="169" t="s">
        <v>36</v>
      </c>
      <c r="H22" s="168" t="s">
        <v>149</v>
      </c>
    </row>
    <row r="23" spans="2:8" ht="19.5" customHeight="1" thickTop="1" thickBot="1" x14ac:dyDescent="0.35">
      <c r="B23" s="103" t="s">
        <v>214</v>
      </c>
      <c r="C23" s="104"/>
      <c r="D23" s="104"/>
      <c r="E23" s="105" t="s">
        <v>95</v>
      </c>
      <c r="F23" s="173" t="s">
        <v>41</v>
      </c>
      <c r="G23" s="169" t="s">
        <v>36</v>
      </c>
      <c r="H23" s="168" t="s">
        <v>149</v>
      </c>
    </row>
    <row r="24" spans="2:8" ht="19.5" customHeight="1" thickTop="1" thickBot="1" x14ac:dyDescent="0.35">
      <c r="B24" s="103" t="s">
        <v>43</v>
      </c>
      <c r="C24" s="104"/>
      <c r="D24" s="104"/>
      <c r="E24" s="105" t="s">
        <v>95</v>
      </c>
      <c r="F24" s="173" t="s">
        <v>41</v>
      </c>
      <c r="G24" s="169" t="s">
        <v>36</v>
      </c>
      <c r="H24" s="168" t="s">
        <v>149</v>
      </c>
    </row>
    <row r="25" spans="2:8" ht="19.5" customHeight="1" thickTop="1" thickBot="1" x14ac:dyDescent="0.35">
      <c r="B25" s="103" t="s">
        <v>34</v>
      </c>
      <c r="C25" s="104">
        <v>45809</v>
      </c>
      <c r="D25" s="104">
        <v>45838</v>
      </c>
      <c r="E25" s="105">
        <v>12000</v>
      </c>
      <c r="F25" s="173" t="s">
        <v>35</v>
      </c>
      <c r="G25" s="169" t="s">
        <v>36</v>
      </c>
      <c r="H25" s="168" t="s">
        <v>150</v>
      </c>
    </row>
    <row r="26" spans="2:8" ht="19.5" customHeight="1" thickTop="1" thickBot="1" x14ac:dyDescent="0.35">
      <c r="B26" s="103" t="s">
        <v>34</v>
      </c>
      <c r="C26" s="104"/>
      <c r="D26" s="104"/>
      <c r="E26" s="105">
        <v>70</v>
      </c>
      <c r="F26" s="173" t="s">
        <v>37</v>
      </c>
      <c r="G26" s="167" t="s">
        <v>36</v>
      </c>
      <c r="H26" s="168" t="s">
        <v>150</v>
      </c>
    </row>
    <row r="27" spans="2:8" ht="19.5" customHeight="1" thickTop="1" thickBot="1" x14ac:dyDescent="0.35">
      <c r="B27" s="103" t="s">
        <v>34</v>
      </c>
      <c r="C27" s="104"/>
      <c r="D27" s="104"/>
      <c r="E27" s="105">
        <v>4</v>
      </c>
      <c r="F27" s="173" t="s">
        <v>38</v>
      </c>
      <c r="G27" s="167" t="s">
        <v>36</v>
      </c>
      <c r="H27" s="168" t="s">
        <v>150</v>
      </c>
    </row>
    <row r="28" spans="2:8" ht="19.5" customHeight="1" thickTop="1" thickBot="1" x14ac:dyDescent="0.35">
      <c r="B28" s="103" t="s">
        <v>39</v>
      </c>
      <c r="C28" s="104"/>
      <c r="D28" s="104"/>
      <c r="E28" s="105">
        <v>970</v>
      </c>
      <c r="F28" s="173" t="s">
        <v>40</v>
      </c>
      <c r="G28" s="167" t="s">
        <v>36</v>
      </c>
      <c r="H28" s="168" t="s">
        <v>150</v>
      </c>
    </row>
    <row r="29" spans="2:8" ht="19.5" customHeight="1" thickTop="1" thickBot="1" x14ac:dyDescent="0.35">
      <c r="B29" s="103" t="s">
        <v>209</v>
      </c>
      <c r="C29" s="104"/>
      <c r="D29" s="104"/>
      <c r="E29" s="105">
        <v>330</v>
      </c>
      <c r="F29" s="173" t="s">
        <v>41</v>
      </c>
      <c r="G29" s="167" t="s">
        <v>36</v>
      </c>
      <c r="H29" s="168" t="s">
        <v>150</v>
      </c>
    </row>
    <row r="30" spans="2:8" ht="19.5" customHeight="1" thickTop="1" thickBot="1" x14ac:dyDescent="0.35">
      <c r="B30" s="103" t="s">
        <v>207</v>
      </c>
      <c r="C30" s="106"/>
      <c r="D30" s="106"/>
      <c r="E30" s="107">
        <v>220</v>
      </c>
      <c r="F30" s="173" t="s">
        <v>41</v>
      </c>
      <c r="G30" s="169" t="s">
        <v>36</v>
      </c>
      <c r="H30" s="168" t="s">
        <v>150</v>
      </c>
    </row>
    <row r="31" spans="2:8" ht="19.5" customHeight="1" thickTop="1" thickBot="1" x14ac:dyDescent="0.35">
      <c r="B31" s="103" t="s">
        <v>42</v>
      </c>
      <c r="C31" s="104"/>
      <c r="D31" s="104"/>
      <c r="E31" s="105">
        <v>110</v>
      </c>
      <c r="F31" s="173" t="s">
        <v>41</v>
      </c>
      <c r="G31" s="169" t="s">
        <v>36</v>
      </c>
      <c r="H31" s="168" t="s">
        <v>150</v>
      </c>
    </row>
    <row r="32" spans="2:8" ht="19.5" customHeight="1" thickTop="1" thickBot="1" x14ac:dyDescent="0.35">
      <c r="B32" s="103" t="s">
        <v>214</v>
      </c>
      <c r="C32" s="104"/>
      <c r="D32" s="104"/>
      <c r="E32" s="105">
        <v>110</v>
      </c>
      <c r="F32" s="173" t="s">
        <v>41</v>
      </c>
      <c r="G32" s="169" t="s">
        <v>36</v>
      </c>
      <c r="H32" s="168" t="s">
        <v>150</v>
      </c>
    </row>
    <row r="33" spans="2:9" ht="19.5" customHeight="1" thickTop="1" thickBot="1" x14ac:dyDescent="0.35">
      <c r="B33" s="103" t="s">
        <v>43</v>
      </c>
      <c r="C33" s="104"/>
      <c r="D33" s="104"/>
      <c r="E33" s="105" t="s">
        <v>95</v>
      </c>
      <c r="F33" s="173" t="s">
        <v>41</v>
      </c>
      <c r="G33" s="169" t="s">
        <v>36</v>
      </c>
      <c r="H33" s="168" t="s">
        <v>150</v>
      </c>
    </row>
    <row r="34" spans="2:9" ht="19.5" customHeight="1" thickTop="1" x14ac:dyDescent="0.3"/>
    <row r="35" spans="2:9" s="5" customFormat="1" ht="37.799999999999997" customHeight="1" thickBot="1" x14ac:dyDescent="0.35">
      <c r="B35" s="149" t="s">
        <v>28</v>
      </c>
      <c r="C35" s="149" t="s">
        <v>44</v>
      </c>
      <c r="D35" s="149" t="s">
        <v>148</v>
      </c>
      <c r="E35" s="149" t="s">
        <v>149</v>
      </c>
      <c r="F35" s="149" t="s">
        <v>150</v>
      </c>
      <c r="G35" s="171"/>
      <c r="H35" s="170"/>
      <c r="I35" s="9"/>
    </row>
    <row r="36" spans="2:9" s="5" customFormat="1" ht="18.600000000000001" thickTop="1" thickBot="1" x14ac:dyDescent="0.35">
      <c r="B36" s="103" t="s">
        <v>34</v>
      </c>
      <c r="C36" s="106" t="s">
        <v>45</v>
      </c>
      <c r="D36" s="105">
        <f>E7</f>
        <v>8000</v>
      </c>
      <c r="E36" s="105">
        <v>10000</v>
      </c>
      <c r="F36" s="108">
        <v>12000</v>
      </c>
      <c r="H36" s="16"/>
      <c r="I36" s="9"/>
    </row>
    <row r="37" spans="2:9" s="5" customFormat="1" ht="23.25" customHeight="1" thickTop="1" thickBot="1" x14ac:dyDescent="0.35">
      <c r="B37" s="103" t="s">
        <v>34</v>
      </c>
      <c r="C37" s="106" t="s">
        <v>46</v>
      </c>
      <c r="D37" s="105">
        <f>E8</f>
        <v>28</v>
      </c>
      <c r="E37" s="105">
        <v>2324</v>
      </c>
      <c r="F37" s="108">
        <v>70</v>
      </c>
      <c r="H37" s="16"/>
      <c r="I37" s="9"/>
    </row>
    <row r="38" spans="2:9" s="5" customFormat="1" ht="23.25" customHeight="1" thickTop="1" thickBot="1" x14ac:dyDescent="0.35">
      <c r="B38" s="103" t="s">
        <v>34</v>
      </c>
      <c r="C38" s="106" t="s">
        <v>47</v>
      </c>
      <c r="D38" s="105" t="str">
        <f>E9</f>
        <v>-</v>
      </c>
      <c r="E38" s="105">
        <v>105</v>
      </c>
      <c r="F38" s="109">
        <v>4</v>
      </c>
      <c r="H38" s="16"/>
      <c r="I38" s="9"/>
    </row>
    <row r="39" spans="2:9" s="5" customFormat="1" ht="18.600000000000001" thickTop="1" thickBot="1" x14ac:dyDescent="0.35">
      <c r="B39" s="103" t="s">
        <v>39</v>
      </c>
      <c r="C39" s="106" t="s">
        <v>48</v>
      </c>
      <c r="D39" s="105">
        <f>E10</f>
        <v>900</v>
      </c>
      <c r="E39" s="105">
        <v>340</v>
      </c>
      <c r="F39" s="105">
        <v>970</v>
      </c>
      <c r="H39" s="16"/>
      <c r="I39" s="9"/>
    </row>
    <row r="40" spans="2:9" s="5" customFormat="1" ht="21" customHeight="1" thickTop="1" thickBot="1" x14ac:dyDescent="0.35">
      <c r="B40" s="103" t="s">
        <v>39</v>
      </c>
      <c r="C40" s="106" t="s">
        <v>49</v>
      </c>
      <c r="D40" s="105">
        <f>SUM(E11:E15)</f>
        <v>660</v>
      </c>
      <c r="E40" s="105">
        <v>440</v>
      </c>
      <c r="F40" s="105">
        <v>770</v>
      </c>
      <c r="H40" s="16"/>
      <c r="I40" s="9"/>
    </row>
    <row r="41" spans="2:9" s="5" customFormat="1" ht="22.5" customHeight="1" thickTop="1" x14ac:dyDescent="0.3">
      <c r="B41" s="11"/>
      <c r="C41" s="32"/>
      <c r="D41" s="32"/>
      <c r="E41" s="32"/>
      <c r="F41" s="32"/>
    </row>
    <row r="42" spans="2:9" s="5" customFormat="1" ht="22.5" customHeight="1" x14ac:dyDescent="0.3">
      <c r="B42" s="11"/>
      <c r="C42" s="32"/>
      <c r="D42" s="32"/>
      <c r="E42" s="32"/>
      <c r="F42" s="32"/>
    </row>
    <row r="43" spans="2:9" s="5" customFormat="1" x14ac:dyDescent="0.3">
      <c r="B43" s="11"/>
      <c r="C43" s="32"/>
      <c r="D43" s="32"/>
      <c r="F43" s="32"/>
    </row>
    <row r="44" spans="2:9" s="5" customFormat="1" ht="15" customHeight="1" x14ac:dyDescent="0.3">
      <c r="C44" s="32"/>
      <c r="D44" s="32"/>
      <c r="F44" s="32"/>
    </row>
    <row r="45" spans="2:9" s="5" customFormat="1" ht="15" customHeight="1" x14ac:dyDescent="0.3">
      <c r="C45" s="32"/>
      <c r="D45" s="32"/>
      <c r="F45" s="32"/>
    </row>
    <row r="46" spans="2:9" s="5" customFormat="1" x14ac:dyDescent="0.3">
      <c r="C46" s="32"/>
      <c r="D46" s="32"/>
      <c r="F46" s="32"/>
    </row>
    <row r="47" spans="2:9" s="5" customFormat="1" x14ac:dyDescent="0.3">
      <c r="C47" s="32"/>
      <c r="D47" s="32"/>
      <c r="F47" s="32"/>
    </row>
    <row r="48" spans="2:9" s="5" customFormat="1" x14ac:dyDescent="0.3">
      <c r="C48" s="32"/>
      <c r="D48" s="32"/>
      <c r="F48" s="32"/>
    </row>
    <row r="49" spans="3:8" s="5" customFormat="1" x14ac:dyDescent="0.3">
      <c r="C49" s="32"/>
      <c r="D49" s="32"/>
      <c r="E49" s="32"/>
      <c r="F49" s="32"/>
    </row>
    <row r="50" spans="3:8" s="5" customFormat="1" x14ac:dyDescent="0.3">
      <c r="C50" s="32"/>
      <c r="D50" s="32"/>
      <c r="E50" s="32"/>
      <c r="F50" s="32"/>
    </row>
    <row r="51" spans="3:8" s="5" customFormat="1" ht="15" thickBot="1" x14ac:dyDescent="0.35"/>
    <row r="52" spans="3:8" s="5" customFormat="1" ht="16.8" thickTop="1" thickBot="1" x14ac:dyDescent="0.35">
      <c r="C52" s="17"/>
      <c r="D52" s="17"/>
      <c r="E52" s="18"/>
      <c r="F52" s="19"/>
      <c r="G52" s="20"/>
      <c r="H52" s="21"/>
    </row>
    <row r="53" spans="3:8" ht="16.2" thickTop="1" x14ac:dyDescent="0.3"/>
  </sheetData>
  <mergeCells count="2">
    <mergeCell ref="B3:H3"/>
    <mergeCell ref="B4:H4"/>
  </mergeCells>
  <phoneticPr fontId="22" type="noConversion"/>
  <conditionalFormatting sqref="G13:G16 G20:G25 G30:G33">
    <cfRule type="cellIs" dxfId="1" priority="3" operator="lessThanOrEqual">
      <formula>95</formula>
    </cfRule>
  </conditionalFormatting>
  <conditionalFormatting sqref="G52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view="pageBreakPreview" topLeftCell="A7" zoomScaleNormal="85" zoomScaleSheetLayoutView="100" workbookViewId="0">
      <selection activeCell="E8" sqref="E8"/>
    </sheetView>
  </sheetViews>
  <sheetFormatPr baseColWidth="10" defaultColWidth="11.44140625" defaultRowHeight="15.6" x14ac:dyDescent="0.3"/>
  <cols>
    <col min="1" max="2" width="6.109375" style="9" customWidth="1"/>
    <col min="3" max="3" width="15.33203125" style="15" customWidth="1"/>
    <col min="4" max="4" width="14.109375" style="15" customWidth="1"/>
    <col min="5" max="5" width="14.88671875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>
      <c r="C2" s="31"/>
    </row>
    <row r="3" spans="3:14" s="9" customFormat="1" ht="21" x14ac:dyDescent="0.4">
      <c r="C3" s="198" t="s">
        <v>216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3:14" s="9" customFormat="1" ht="22.8" customHeight="1" x14ac:dyDescent="0.35">
      <c r="C4" s="198" t="s">
        <v>201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3:14" s="9" customFormat="1" ht="18.600000000000001" customHeight="1" x14ac:dyDescent="0.3">
      <c r="C5" s="199" t="s">
        <v>215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</row>
    <row r="6" spans="3:14" s="9" customFormat="1" ht="16.5" customHeight="1" thickBot="1" x14ac:dyDescent="0.35">
      <c r="C6" s="43"/>
      <c r="D6" s="43"/>
      <c r="E6" s="43"/>
      <c r="F6" s="43"/>
      <c r="G6" s="43"/>
      <c r="H6" s="43"/>
      <c r="I6" s="44"/>
      <c r="J6" s="43"/>
      <c r="K6" s="45"/>
      <c r="L6" s="43"/>
      <c r="M6" s="43"/>
      <c r="N6" s="43"/>
    </row>
    <row r="7" spans="3:14" s="9" customFormat="1" ht="24" customHeight="1" thickTop="1" thickBot="1" x14ac:dyDescent="0.35">
      <c r="C7" s="100" t="s">
        <v>148</v>
      </c>
      <c r="D7" s="100" t="s">
        <v>149</v>
      </c>
      <c r="E7" s="100" t="s">
        <v>150</v>
      </c>
      <c r="F7" s="100" t="s">
        <v>27</v>
      </c>
      <c r="H7" s="43"/>
      <c r="K7" s="46"/>
    </row>
    <row r="8" spans="3:14" s="9" customFormat="1" ht="18.600000000000001" thickTop="1" thickBot="1" x14ac:dyDescent="0.35">
      <c r="C8" s="90">
        <v>3268197</v>
      </c>
      <c r="D8" s="90">
        <v>3677900.4887799993</v>
      </c>
      <c r="E8" s="90">
        <v>3726531</v>
      </c>
      <c r="F8" s="91">
        <f>AVERAGE(C8:E8)</f>
        <v>3557542.829593333</v>
      </c>
      <c r="H8" s="180"/>
      <c r="M8" s="31"/>
    </row>
    <row r="9" spans="3:14" s="9" customFormat="1" ht="16.2" thickTop="1" x14ac:dyDescent="0.3"/>
    <row r="10" spans="3:14" s="9" customFormat="1" x14ac:dyDescent="0.3"/>
    <row r="11" spans="3:14" s="9" customFormat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</sheetData>
  <mergeCells count="3">
    <mergeCell ref="C3:N3"/>
    <mergeCell ref="C4:N4"/>
    <mergeCell ref="C5:N5"/>
  </mergeCells>
  <phoneticPr fontId="22" type="noConversion"/>
  <pageMargins left="0.7" right="0.7" top="0.75" bottom="0.75" header="0.3" footer="0.3"/>
  <pageSetup scale="4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239"/>
  <sheetViews>
    <sheetView view="pageBreakPreview" zoomScale="70" zoomScaleNormal="85" zoomScaleSheetLayoutView="70" workbookViewId="0">
      <selection activeCell="G76" sqref="G76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7773437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04" t="s">
        <v>19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78"/>
    </row>
    <row r="3" spans="2:20" s="9" customFormat="1" ht="21.6" thickTop="1" thickBot="1" x14ac:dyDescent="0.4">
      <c r="B3" s="204" t="s">
        <v>217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79"/>
    </row>
    <row r="4" spans="2:20" s="9" customFormat="1" ht="17.399999999999999" customHeight="1" thickTop="1" x14ac:dyDescent="0.3">
      <c r="H4" s="205"/>
      <c r="I4" s="205"/>
    </row>
    <row r="5" spans="2:20" s="9" customFormat="1" ht="21" thickBot="1" x14ac:dyDescent="0.4">
      <c r="B5" s="204" t="s">
        <v>205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2:20" s="9" customFormat="1" ht="21" thickTop="1" x14ac:dyDescent="0.35"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2:20" s="9" customFormat="1" ht="21" thickBot="1" x14ac:dyDescent="0.4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</row>
    <row r="8" spans="2:20" s="9" customFormat="1" ht="31.2" customHeight="1" thickTop="1" thickBot="1" x14ac:dyDescent="0.35">
      <c r="B8" s="101" t="s">
        <v>21</v>
      </c>
      <c r="C8" s="115">
        <v>0.5</v>
      </c>
      <c r="D8" s="116">
        <v>0.75</v>
      </c>
      <c r="E8" s="117">
        <v>1</v>
      </c>
      <c r="F8" s="116">
        <v>1.5</v>
      </c>
      <c r="G8" s="117">
        <v>2</v>
      </c>
      <c r="H8" s="118">
        <v>3</v>
      </c>
      <c r="I8" s="117">
        <v>4</v>
      </c>
      <c r="J8" s="117">
        <v>6</v>
      </c>
      <c r="K8" s="117">
        <v>8</v>
      </c>
      <c r="L8" s="118">
        <v>10</v>
      </c>
      <c r="M8" s="118">
        <v>12</v>
      </c>
      <c r="N8" s="118">
        <v>16</v>
      </c>
      <c r="O8" s="117">
        <v>20</v>
      </c>
      <c r="P8" s="119" t="s">
        <v>22</v>
      </c>
      <c r="T8" s="13"/>
    </row>
    <row r="9" spans="2:20" s="9" customFormat="1" ht="18.600000000000001" thickTop="1" thickBot="1" x14ac:dyDescent="0.35">
      <c r="B9" s="87" t="s">
        <v>148</v>
      </c>
      <c r="C9" s="120">
        <v>36</v>
      </c>
      <c r="D9" s="120">
        <v>23</v>
      </c>
      <c r="E9" s="120">
        <v>1</v>
      </c>
      <c r="F9" s="120">
        <v>3</v>
      </c>
      <c r="G9" s="120">
        <v>17</v>
      </c>
      <c r="H9" s="120">
        <v>8</v>
      </c>
      <c r="I9" s="120">
        <v>10</v>
      </c>
      <c r="J9" s="120">
        <v>6</v>
      </c>
      <c r="K9" s="120">
        <v>2</v>
      </c>
      <c r="L9" s="120" t="s">
        <v>95</v>
      </c>
      <c r="M9" s="120">
        <v>1</v>
      </c>
      <c r="N9" s="120">
        <v>2</v>
      </c>
      <c r="O9" s="120">
        <v>1</v>
      </c>
      <c r="P9" s="121">
        <f t="shared" ref="P9:P11" si="0">SUM(C9:O9)</f>
        <v>110</v>
      </c>
    </row>
    <row r="10" spans="2:20" s="9" customFormat="1" ht="18.600000000000001" thickTop="1" thickBot="1" x14ac:dyDescent="0.35">
      <c r="B10" s="87" t="s">
        <v>149</v>
      </c>
      <c r="C10" s="120">
        <v>29</v>
      </c>
      <c r="D10" s="120">
        <v>12</v>
      </c>
      <c r="E10" s="120">
        <v>2</v>
      </c>
      <c r="F10" s="120">
        <v>1</v>
      </c>
      <c r="G10" s="120">
        <v>23</v>
      </c>
      <c r="H10" s="120">
        <v>26</v>
      </c>
      <c r="I10" s="120">
        <v>8</v>
      </c>
      <c r="J10" s="120">
        <v>3</v>
      </c>
      <c r="K10" s="120" t="s">
        <v>95</v>
      </c>
      <c r="L10" s="120" t="s">
        <v>95</v>
      </c>
      <c r="M10" s="120">
        <v>2</v>
      </c>
      <c r="N10" s="120" t="s">
        <v>95</v>
      </c>
      <c r="O10" s="120">
        <v>1</v>
      </c>
      <c r="P10" s="121">
        <f t="shared" si="0"/>
        <v>107</v>
      </c>
    </row>
    <row r="11" spans="2:20" s="9" customFormat="1" ht="18.600000000000001" thickTop="1" thickBot="1" x14ac:dyDescent="0.35">
      <c r="B11" s="87" t="s">
        <v>150</v>
      </c>
      <c r="C11" s="120">
        <v>36</v>
      </c>
      <c r="D11" s="120">
        <v>15</v>
      </c>
      <c r="E11" s="120">
        <v>3</v>
      </c>
      <c r="F11" s="120">
        <v>3</v>
      </c>
      <c r="G11" s="120">
        <v>14</v>
      </c>
      <c r="H11" s="120">
        <v>10</v>
      </c>
      <c r="I11" s="120">
        <v>15</v>
      </c>
      <c r="J11" s="120">
        <v>7</v>
      </c>
      <c r="K11" s="120">
        <v>2</v>
      </c>
      <c r="L11" s="120" t="s">
        <v>95</v>
      </c>
      <c r="M11" s="120" t="s">
        <v>95</v>
      </c>
      <c r="N11" s="120" t="s">
        <v>95</v>
      </c>
      <c r="O11" s="120" t="s">
        <v>95</v>
      </c>
      <c r="P11" s="121">
        <f t="shared" si="0"/>
        <v>105</v>
      </c>
    </row>
    <row r="12" spans="2:20" s="9" customFormat="1" ht="16.2" thickTop="1" x14ac:dyDescent="0.3"/>
    <row r="13" spans="2:20" s="9" customFormat="1" ht="15.6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/>
    <row r="17" s="9" customFormat="1" ht="15.6" x14ac:dyDescent="0.3"/>
    <row r="18" s="9" customFormat="1" ht="15.6" x14ac:dyDescent="0.3"/>
    <row r="19" s="9" customFormat="1" ht="15.6" x14ac:dyDescent="0.3"/>
    <row r="20" s="9" customFormat="1" ht="15.6" x14ac:dyDescent="0.3"/>
    <row r="21" s="9" customFormat="1" ht="15.6" x14ac:dyDescent="0.3"/>
    <row r="22" s="9" customFormat="1" ht="15.6" x14ac:dyDescent="0.3"/>
    <row r="23" s="9" customFormat="1" ht="15.6" x14ac:dyDescent="0.3"/>
    <row r="24" s="9" customFormat="1" ht="15.6" x14ac:dyDescent="0.3"/>
    <row r="25" s="9" customFormat="1" ht="15.6" x14ac:dyDescent="0.3"/>
    <row r="26" s="9" customFormat="1" ht="15.6" x14ac:dyDescent="0.3"/>
    <row r="27" s="9" customFormat="1" ht="15.6" x14ac:dyDescent="0.3"/>
    <row r="28" s="9" customFormat="1" ht="15.6" x14ac:dyDescent="0.3"/>
    <row r="29" s="9" customFormat="1" ht="15.6" x14ac:dyDescent="0.3"/>
    <row r="30" s="9" customFormat="1" ht="15.6" x14ac:dyDescent="0.3"/>
    <row r="31" s="9" customFormat="1" ht="15.6" x14ac:dyDescent="0.3"/>
    <row r="3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22.8" customHeight="1" thickBot="1" x14ac:dyDescent="0.35">
      <c r="B57" s="206" t="s">
        <v>23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</row>
    <row r="58" spans="2:18" s="9" customFormat="1" ht="16.2" thickTop="1" x14ac:dyDescent="0.3"/>
    <row r="59" spans="2:18" s="9" customFormat="1" ht="15" customHeight="1" thickBot="1" x14ac:dyDescent="0.35"/>
    <row r="60" spans="2:18" s="9" customFormat="1" ht="30.75" customHeight="1" thickTop="1" thickBot="1" x14ac:dyDescent="0.35">
      <c r="B60" s="110" t="s">
        <v>12</v>
      </c>
      <c r="C60" s="110" t="s">
        <v>24</v>
      </c>
      <c r="D60" s="110">
        <v>0.5</v>
      </c>
      <c r="E60" s="110">
        <v>0.75</v>
      </c>
      <c r="F60" s="111">
        <v>1</v>
      </c>
      <c r="G60" s="112">
        <v>1.5</v>
      </c>
      <c r="H60" s="111">
        <v>2</v>
      </c>
      <c r="I60" s="111">
        <v>3</v>
      </c>
      <c r="J60" s="111">
        <v>4</v>
      </c>
      <c r="K60" s="111">
        <v>6</v>
      </c>
      <c r="L60" s="111">
        <v>8</v>
      </c>
      <c r="M60" s="111">
        <v>10</v>
      </c>
      <c r="N60" s="111">
        <v>12</v>
      </c>
      <c r="O60" s="111">
        <v>16</v>
      </c>
      <c r="P60" s="111">
        <v>20</v>
      </c>
      <c r="Q60" s="111">
        <v>24</v>
      </c>
      <c r="R60" s="110" t="s">
        <v>25</v>
      </c>
    </row>
    <row r="61" spans="2:18" s="9" customFormat="1" ht="19.2" customHeight="1" thickTop="1" thickBot="1" x14ac:dyDescent="0.35">
      <c r="B61" s="200" t="s">
        <v>148</v>
      </c>
      <c r="C61" s="92" t="s">
        <v>128</v>
      </c>
      <c r="D61" s="113" t="s">
        <v>95</v>
      </c>
      <c r="E61" s="113" t="s">
        <v>95</v>
      </c>
      <c r="F61" s="113" t="s">
        <v>95</v>
      </c>
      <c r="G61" s="113" t="s">
        <v>95</v>
      </c>
      <c r="H61" s="113" t="s">
        <v>95</v>
      </c>
      <c r="I61" s="113">
        <v>3</v>
      </c>
      <c r="J61" s="113">
        <v>1</v>
      </c>
      <c r="K61" s="113" t="s">
        <v>95</v>
      </c>
      <c r="L61" s="113" t="s">
        <v>95</v>
      </c>
      <c r="M61" s="113" t="s">
        <v>95</v>
      </c>
      <c r="N61" s="113" t="s">
        <v>95</v>
      </c>
      <c r="O61" s="113" t="s">
        <v>95</v>
      </c>
      <c r="P61" s="113" t="s">
        <v>95</v>
      </c>
      <c r="Q61" s="113" t="s">
        <v>95</v>
      </c>
      <c r="R61" s="114">
        <f>SUM(D61:Q61)</f>
        <v>4</v>
      </c>
    </row>
    <row r="62" spans="2:18" s="9" customFormat="1" ht="19.2" customHeight="1" thickTop="1" thickBot="1" x14ac:dyDescent="0.35">
      <c r="B62" s="201"/>
      <c r="C62" s="92" t="s">
        <v>130</v>
      </c>
      <c r="D62" s="113" t="s">
        <v>95</v>
      </c>
      <c r="E62" s="113">
        <v>640</v>
      </c>
      <c r="F62" s="113" t="s">
        <v>95</v>
      </c>
      <c r="G62" s="113" t="s">
        <v>95</v>
      </c>
      <c r="H62" s="113">
        <v>1</v>
      </c>
      <c r="I62" s="113">
        <v>6</v>
      </c>
      <c r="J62" s="113" t="s">
        <v>95</v>
      </c>
      <c r="K62" s="113">
        <v>1</v>
      </c>
      <c r="L62" s="113">
        <v>1</v>
      </c>
      <c r="M62" s="113" t="s">
        <v>95</v>
      </c>
      <c r="N62" s="113" t="s">
        <v>95</v>
      </c>
      <c r="O62" s="113" t="s">
        <v>95</v>
      </c>
      <c r="P62" s="113" t="s">
        <v>95</v>
      </c>
      <c r="Q62" s="113" t="s">
        <v>95</v>
      </c>
      <c r="R62" s="114">
        <f t="shared" ref="R62:R87" si="1">SUM(D62:Q62)</f>
        <v>649</v>
      </c>
    </row>
    <row r="63" spans="2:18" s="9" customFormat="1" ht="19.2" customHeight="1" thickTop="1" thickBot="1" x14ac:dyDescent="0.35">
      <c r="B63" s="201"/>
      <c r="C63" s="92" t="s">
        <v>26</v>
      </c>
      <c r="D63" s="113">
        <v>12</v>
      </c>
      <c r="E63" s="113">
        <v>325</v>
      </c>
      <c r="F63" s="113" t="s">
        <v>95</v>
      </c>
      <c r="G63" s="113">
        <v>2</v>
      </c>
      <c r="H63" s="113" t="s">
        <v>95</v>
      </c>
      <c r="I63" s="113" t="s">
        <v>95</v>
      </c>
      <c r="J63" s="113" t="s">
        <v>95</v>
      </c>
      <c r="K63" s="113" t="s">
        <v>95</v>
      </c>
      <c r="L63" s="113" t="s">
        <v>95</v>
      </c>
      <c r="M63" s="113" t="s">
        <v>95</v>
      </c>
      <c r="N63" s="113" t="s">
        <v>95</v>
      </c>
      <c r="O63" s="113" t="s">
        <v>95</v>
      </c>
      <c r="P63" s="113" t="s">
        <v>95</v>
      </c>
      <c r="Q63" s="113" t="s">
        <v>95</v>
      </c>
      <c r="R63" s="114">
        <f t="shared" si="1"/>
        <v>339</v>
      </c>
    </row>
    <row r="64" spans="2:18" s="9" customFormat="1" ht="19.2" customHeight="1" thickTop="1" thickBot="1" x14ac:dyDescent="0.35">
      <c r="B64" s="201"/>
      <c r="C64" s="92" t="s">
        <v>100</v>
      </c>
      <c r="D64" s="113" t="s">
        <v>95</v>
      </c>
      <c r="E64" s="113" t="s">
        <v>95</v>
      </c>
      <c r="F64" s="113" t="s">
        <v>95</v>
      </c>
      <c r="G64" s="113" t="s">
        <v>95</v>
      </c>
      <c r="H64" s="113">
        <v>11</v>
      </c>
      <c r="I64" s="113">
        <v>13</v>
      </c>
      <c r="J64" s="113">
        <v>10</v>
      </c>
      <c r="K64" s="113">
        <v>5</v>
      </c>
      <c r="L64" s="113" t="s">
        <v>95</v>
      </c>
      <c r="M64" s="113" t="s">
        <v>95</v>
      </c>
      <c r="N64" s="113" t="s">
        <v>95</v>
      </c>
      <c r="O64" s="113" t="s">
        <v>95</v>
      </c>
      <c r="P64" s="113" t="s">
        <v>95</v>
      </c>
      <c r="Q64" s="113" t="s">
        <v>95</v>
      </c>
      <c r="R64" s="114">
        <f t="shared" si="1"/>
        <v>39</v>
      </c>
    </row>
    <row r="65" spans="2:18" s="9" customFormat="1" ht="19.2" customHeight="1" thickTop="1" thickBot="1" x14ac:dyDescent="0.35">
      <c r="B65" s="201"/>
      <c r="C65" s="92" t="s">
        <v>122</v>
      </c>
      <c r="D65" s="113" t="s">
        <v>95</v>
      </c>
      <c r="E65" s="113">
        <v>250</v>
      </c>
      <c r="F65" s="113" t="s">
        <v>95</v>
      </c>
      <c r="G65" s="113" t="s">
        <v>95</v>
      </c>
      <c r="H65" s="113" t="s">
        <v>95</v>
      </c>
      <c r="I65" s="113" t="s">
        <v>95</v>
      </c>
      <c r="J65" s="113" t="s">
        <v>95</v>
      </c>
      <c r="K65" s="113">
        <v>3</v>
      </c>
      <c r="L65" s="113" t="s">
        <v>95</v>
      </c>
      <c r="M65" s="113" t="s">
        <v>95</v>
      </c>
      <c r="N65" s="113" t="s">
        <v>95</v>
      </c>
      <c r="O65" s="113" t="s">
        <v>95</v>
      </c>
      <c r="P65" s="113" t="s">
        <v>95</v>
      </c>
      <c r="Q65" s="113" t="s">
        <v>95</v>
      </c>
      <c r="R65" s="114">
        <f t="shared" si="1"/>
        <v>253</v>
      </c>
    </row>
    <row r="66" spans="2:18" s="9" customFormat="1" ht="19.2" customHeight="1" thickTop="1" thickBot="1" x14ac:dyDescent="0.35">
      <c r="B66" s="201"/>
      <c r="C66" s="92" t="s">
        <v>129</v>
      </c>
      <c r="D66" s="113" t="s">
        <v>95</v>
      </c>
      <c r="E66" s="113" t="s">
        <v>95</v>
      </c>
      <c r="F66" s="113" t="s">
        <v>95</v>
      </c>
      <c r="G66" s="113" t="s">
        <v>95</v>
      </c>
      <c r="H66" s="113">
        <v>15</v>
      </c>
      <c r="I66" s="113">
        <v>13</v>
      </c>
      <c r="J66" s="113">
        <v>7</v>
      </c>
      <c r="K66" s="113" t="s">
        <v>95</v>
      </c>
      <c r="L66" s="113" t="s">
        <v>95</v>
      </c>
      <c r="M66" s="113" t="s">
        <v>95</v>
      </c>
      <c r="N66" s="113" t="s">
        <v>95</v>
      </c>
      <c r="O66" s="113" t="s">
        <v>95</v>
      </c>
      <c r="P66" s="113" t="s">
        <v>95</v>
      </c>
      <c r="Q66" s="113" t="s">
        <v>95</v>
      </c>
      <c r="R66" s="114">
        <f t="shared" si="1"/>
        <v>35</v>
      </c>
    </row>
    <row r="67" spans="2:18" s="9" customFormat="1" ht="19.2" customHeight="1" thickTop="1" thickBot="1" x14ac:dyDescent="0.35">
      <c r="B67" s="201"/>
      <c r="C67" s="92" t="s">
        <v>96</v>
      </c>
      <c r="D67" s="113">
        <v>15</v>
      </c>
      <c r="E67" s="113">
        <v>3</v>
      </c>
      <c r="F67" s="113" t="s">
        <v>95</v>
      </c>
      <c r="G67" s="113" t="s">
        <v>95</v>
      </c>
      <c r="H67" s="113" t="s">
        <v>95</v>
      </c>
      <c r="I67" s="113">
        <v>2</v>
      </c>
      <c r="J67" s="113">
        <v>3</v>
      </c>
      <c r="K67" s="113" t="s">
        <v>95</v>
      </c>
      <c r="L67" s="113" t="s">
        <v>95</v>
      </c>
      <c r="M67" s="113" t="s">
        <v>95</v>
      </c>
      <c r="N67" s="113" t="s">
        <v>95</v>
      </c>
      <c r="O67" s="113" t="s">
        <v>95</v>
      </c>
      <c r="P67" s="113" t="s">
        <v>95</v>
      </c>
      <c r="Q67" s="113" t="s">
        <v>95</v>
      </c>
      <c r="R67" s="114">
        <f t="shared" si="1"/>
        <v>23</v>
      </c>
    </row>
    <row r="68" spans="2:18" s="9" customFormat="1" ht="19.2" customHeight="1" thickTop="1" thickBot="1" x14ac:dyDescent="0.35">
      <c r="B68" s="201"/>
      <c r="C68" s="92" t="s">
        <v>97</v>
      </c>
      <c r="D68" s="113">
        <v>7</v>
      </c>
      <c r="E68" s="113">
        <v>4</v>
      </c>
      <c r="F68" s="113" t="s">
        <v>95</v>
      </c>
      <c r="G68" s="113" t="s">
        <v>95</v>
      </c>
      <c r="H68" s="113" t="s">
        <v>95</v>
      </c>
      <c r="I68" s="113" t="s">
        <v>95</v>
      </c>
      <c r="J68" s="113" t="s">
        <v>95</v>
      </c>
      <c r="K68" s="113" t="s">
        <v>95</v>
      </c>
      <c r="L68" s="113" t="s">
        <v>95</v>
      </c>
      <c r="M68" s="113" t="s">
        <v>95</v>
      </c>
      <c r="N68" s="113" t="s">
        <v>95</v>
      </c>
      <c r="O68" s="113" t="s">
        <v>95</v>
      </c>
      <c r="P68" s="113" t="s">
        <v>95</v>
      </c>
      <c r="Q68" s="113" t="s">
        <v>95</v>
      </c>
      <c r="R68" s="114">
        <f t="shared" si="1"/>
        <v>11</v>
      </c>
    </row>
    <row r="69" spans="2:18" s="9" customFormat="1" ht="19.2" customHeight="1" thickTop="1" thickBot="1" x14ac:dyDescent="0.35">
      <c r="B69" s="201"/>
      <c r="C69" s="92" t="s">
        <v>101</v>
      </c>
      <c r="D69" s="113">
        <v>14</v>
      </c>
      <c r="E69" s="113">
        <v>12</v>
      </c>
      <c r="F69" s="113" t="s">
        <v>95</v>
      </c>
      <c r="G69" s="113" t="s">
        <v>95</v>
      </c>
      <c r="H69" s="113" t="s">
        <v>95</v>
      </c>
      <c r="I69" s="113" t="s">
        <v>95</v>
      </c>
      <c r="J69" s="113" t="s">
        <v>95</v>
      </c>
      <c r="K69" s="113" t="s">
        <v>95</v>
      </c>
      <c r="L69" s="113" t="s">
        <v>95</v>
      </c>
      <c r="M69" s="113" t="s">
        <v>95</v>
      </c>
      <c r="N69" s="113" t="s">
        <v>95</v>
      </c>
      <c r="O69" s="113" t="s">
        <v>95</v>
      </c>
      <c r="P69" s="113" t="s">
        <v>95</v>
      </c>
      <c r="Q69" s="113" t="s">
        <v>95</v>
      </c>
      <c r="R69" s="114">
        <f t="shared" si="1"/>
        <v>26</v>
      </c>
    </row>
    <row r="70" spans="2:18" s="9" customFormat="1" ht="19.2" customHeight="1" thickTop="1" thickBot="1" x14ac:dyDescent="0.35">
      <c r="B70" s="202" t="s">
        <v>149</v>
      </c>
      <c r="C70" s="92" t="s">
        <v>128</v>
      </c>
      <c r="D70" s="113" t="s">
        <v>95</v>
      </c>
      <c r="E70" s="113" t="s">
        <v>95</v>
      </c>
      <c r="F70" s="113" t="s">
        <v>95</v>
      </c>
      <c r="G70" s="113" t="s">
        <v>95</v>
      </c>
      <c r="H70" s="113">
        <v>3</v>
      </c>
      <c r="I70" s="113">
        <v>1</v>
      </c>
      <c r="J70" s="113">
        <v>3</v>
      </c>
      <c r="K70" s="113" t="s">
        <v>95</v>
      </c>
      <c r="L70" s="113" t="s">
        <v>95</v>
      </c>
      <c r="M70" s="113" t="s">
        <v>95</v>
      </c>
      <c r="N70" s="113" t="s">
        <v>95</v>
      </c>
      <c r="O70" s="113" t="s">
        <v>95</v>
      </c>
      <c r="P70" s="113" t="s">
        <v>95</v>
      </c>
      <c r="Q70" s="113" t="s">
        <v>95</v>
      </c>
      <c r="R70" s="114">
        <f t="shared" si="1"/>
        <v>7</v>
      </c>
    </row>
    <row r="71" spans="2:18" s="9" customFormat="1" ht="19.2" customHeight="1" thickTop="1" thickBot="1" x14ac:dyDescent="0.35">
      <c r="B71" s="203"/>
      <c r="C71" s="92" t="s">
        <v>26</v>
      </c>
      <c r="D71" s="113">
        <v>4</v>
      </c>
      <c r="E71" s="113">
        <v>6</v>
      </c>
      <c r="F71" s="113" t="s">
        <v>95</v>
      </c>
      <c r="G71" s="113" t="s">
        <v>95</v>
      </c>
      <c r="H71" s="113">
        <v>2</v>
      </c>
      <c r="I71" s="113" t="s">
        <v>95</v>
      </c>
      <c r="J71" s="113" t="s">
        <v>95</v>
      </c>
      <c r="K71" s="113" t="s">
        <v>95</v>
      </c>
      <c r="L71" s="113" t="s">
        <v>95</v>
      </c>
      <c r="M71" s="113" t="s">
        <v>95</v>
      </c>
      <c r="N71" s="113" t="s">
        <v>95</v>
      </c>
      <c r="O71" s="113" t="s">
        <v>95</v>
      </c>
      <c r="P71" s="113" t="s">
        <v>95</v>
      </c>
      <c r="Q71" s="113" t="s">
        <v>95</v>
      </c>
      <c r="R71" s="114">
        <f t="shared" si="1"/>
        <v>12</v>
      </c>
    </row>
    <row r="72" spans="2:18" s="9" customFormat="1" ht="19.2" customHeight="1" thickTop="1" thickBot="1" x14ac:dyDescent="0.35">
      <c r="B72" s="203"/>
      <c r="C72" s="92" t="s">
        <v>100</v>
      </c>
      <c r="D72" s="113" t="s">
        <v>95</v>
      </c>
      <c r="E72" s="113" t="s">
        <v>95</v>
      </c>
      <c r="F72" s="113" t="s">
        <v>95</v>
      </c>
      <c r="G72" s="113" t="s">
        <v>95</v>
      </c>
      <c r="H72" s="113">
        <v>21</v>
      </c>
      <c r="I72" s="113">
        <v>20</v>
      </c>
      <c r="J72" s="113">
        <v>15</v>
      </c>
      <c r="K72" s="113">
        <v>4</v>
      </c>
      <c r="L72" s="113" t="s">
        <v>95</v>
      </c>
      <c r="M72" s="113" t="s">
        <v>95</v>
      </c>
      <c r="N72" s="113" t="s">
        <v>95</v>
      </c>
      <c r="O72" s="113" t="s">
        <v>95</v>
      </c>
      <c r="P72" s="113" t="s">
        <v>95</v>
      </c>
      <c r="Q72" s="113" t="s">
        <v>95</v>
      </c>
      <c r="R72" s="114">
        <f t="shared" si="1"/>
        <v>60</v>
      </c>
    </row>
    <row r="73" spans="2:18" s="9" customFormat="1" ht="19.2" customHeight="1" thickTop="1" thickBot="1" x14ac:dyDescent="0.35">
      <c r="B73" s="203"/>
      <c r="C73" s="92" t="s">
        <v>122</v>
      </c>
      <c r="D73" s="113" t="s">
        <v>95</v>
      </c>
      <c r="E73" s="113" t="s">
        <v>95</v>
      </c>
      <c r="F73" s="113" t="s">
        <v>95</v>
      </c>
      <c r="G73" s="113" t="s">
        <v>95</v>
      </c>
      <c r="H73" s="113" t="s">
        <v>95</v>
      </c>
      <c r="I73" s="113" t="s">
        <v>95</v>
      </c>
      <c r="J73" s="113" t="s">
        <v>95</v>
      </c>
      <c r="K73" s="113">
        <v>2</v>
      </c>
      <c r="L73" s="113" t="s">
        <v>95</v>
      </c>
      <c r="M73" s="113" t="s">
        <v>95</v>
      </c>
      <c r="N73" s="113">
        <v>2</v>
      </c>
      <c r="O73" s="113" t="s">
        <v>95</v>
      </c>
      <c r="P73" s="113" t="s">
        <v>95</v>
      </c>
      <c r="Q73" s="113" t="s">
        <v>95</v>
      </c>
      <c r="R73" s="114">
        <f t="shared" si="1"/>
        <v>4</v>
      </c>
    </row>
    <row r="74" spans="2:18" s="9" customFormat="1" ht="19.2" customHeight="1" thickTop="1" thickBot="1" x14ac:dyDescent="0.35">
      <c r="B74" s="203"/>
      <c r="C74" s="92" t="s">
        <v>129</v>
      </c>
      <c r="D74" s="113" t="s">
        <v>95</v>
      </c>
      <c r="E74" s="113" t="s">
        <v>95</v>
      </c>
      <c r="F74" s="113" t="s">
        <v>95</v>
      </c>
      <c r="G74" s="113" t="s">
        <v>95</v>
      </c>
      <c r="H74" s="113">
        <v>34</v>
      </c>
      <c r="I74" s="113">
        <v>14</v>
      </c>
      <c r="J74" s="113">
        <v>5</v>
      </c>
      <c r="K74" s="113" t="s">
        <v>95</v>
      </c>
      <c r="L74" s="113" t="s">
        <v>95</v>
      </c>
      <c r="M74" s="113" t="s">
        <v>95</v>
      </c>
      <c r="N74" s="113" t="s">
        <v>95</v>
      </c>
      <c r="O74" s="113" t="s">
        <v>95</v>
      </c>
      <c r="P74" s="113" t="s">
        <v>95</v>
      </c>
      <c r="Q74" s="113" t="s">
        <v>95</v>
      </c>
      <c r="R74" s="114">
        <f t="shared" si="1"/>
        <v>53</v>
      </c>
    </row>
    <row r="75" spans="2:18" s="9" customFormat="1" ht="19.2" customHeight="1" thickTop="1" thickBot="1" x14ac:dyDescent="0.35">
      <c r="B75" s="203"/>
      <c r="C75" s="92" t="s">
        <v>96</v>
      </c>
      <c r="D75" s="113">
        <v>35</v>
      </c>
      <c r="E75" s="113">
        <v>7</v>
      </c>
      <c r="F75" s="113" t="s">
        <v>95</v>
      </c>
      <c r="G75" s="113" t="s">
        <v>95</v>
      </c>
      <c r="H75" s="113">
        <v>1</v>
      </c>
      <c r="I75" s="113" t="s">
        <v>95</v>
      </c>
      <c r="J75" s="113">
        <v>2</v>
      </c>
      <c r="K75" s="113" t="s">
        <v>95</v>
      </c>
      <c r="L75" s="113" t="s">
        <v>95</v>
      </c>
      <c r="M75" s="113" t="s">
        <v>95</v>
      </c>
      <c r="N75" s="113" t="s">
        <v>95</v>
      </c>
      <c r="O75" s="113" t="s">
        <v>95</v>
      </c>
      <c r="P75" s="113" t="s">
        <v>95</v>
      </c>
      <c r="Q75" s="113" t="s">
        <v>95</v>
      </c>
      <c r="R75" s="114">
        <f t="shared" si="1"/>
        <v>45</v>
      </c>
    </row>
    <row r="76" spans="2:18" s="9" customFormat="1" ht="19.2" customHeight="1" thickTop="1" thickBot="1" x14ac:dyDescent="0.35">
      <c r="B76" s="203"/>
      <c r="C76" s="92" t="s">
        <v>97</v>
      </c>
      <c r="D76" s="113">
        <v>6</v>
      </c>
      <c r="E76" s="113">
        <v>5</v>
      </c>
      <c r="F76" s="113" t="s">
        <v>95</v>
      </c>
      <c r="G76" s="113" t="s">
        <v>95</v>
      </c>
      <c r="H76" s="113" t="s">
        <v>95</v>
      </c>
      <c r="I76" s="113">
        <v>1</v>
      </c>
      <c r="J76" s="113">
        <v>2</v>
      </c>
      <c r="K76" s="113" t="s">
        <v>95</v>
      </c>
      <c r="L76" s="113" t="s">
        <v>95</v>
      </c>
      <c r="M76" s="113" t="s">
        <v>95</v>
      </c>
      <c r="N76" s="113" t="s">
        <v>95</v>
      </c>
      <c r="O76" s="113" t="s">
        <v>95</v>
      </c>
      <c r="P76" s="113" t="s">
        <v>95</v>
      </c>
      <c r="Q76" s="113" t="s">
        <v>95</v>
      </c>
      <c r="R76" s="114">
        <f t="shared" si="1"/>
        <v>14</v>
      </c>
    </row>
    <row r="77" spans="2:18" s="9" customFormat="1" ht="24.6" customHeight="1" thickTop="1" thickBot="1" x14ac:dyDescent="0.35">
      <c r="B77" s="203"/>
      <c r="C77" s="92" t="s">
        <v>220</v>
      </c>
      <c r="D77" s="113" t="s">
        <v>95</v>
      </c>
      <c r="E77" s="113" t="s">
        <v>95</v>
      </c>
      <c r="F77" s="113" t="s">
        <v>95</v>
      </c>
      <c r="G77" s="113" t="s">
        <v>95</v>
      </c>
      <c r="H77" s="113" t="s">
        <v>95</v>
      </c>
      <c r="I77" s="113" t="s">
        <v>95</v>
      </c>
      <c r="J77" s="113" t="s">
        <v>95</v>
      </c>
      <c r="K77" s="113" t="s">
        <v>95</v>
      </c>
      <c r="L77" s="113" t="s">
        <v>95</v>
      </c>
      <c r="M77" s="113" t="s">
        <v>95</v>
      </c>
      <c r="N77" s="113">
        <v>2</v>
      </c>
      <c r="O77" s="113" t="s">
        <v>95</v>
      </c>
      <c r="P77" s="113" t="s">
        <v>95</v>
      </c>
      <c r="Q77" s="113" t="s">
        <v>95</v>
      </c>
      <c r="R77" s="114">
        <f t="shared" si="1"/>
        <v>2</v>
      </c>
    </row>
    <row r="78" spans="2:18" s="9" customFormat="1" ht="16.8" customHeight="1" thickTop="1" thickBot="1" x14ac:dyDescent="0.35">
      <c r="B78" s="200" t="s">
        <v>150</v>
      </c>
      <c r="C78" s="146" t="s">
        <v>128</v>
      </c>
      <c r="D78" s="146" t="s">
        <v>95</v>
      </c>
      <c r="E78" s="146" t="s">
        <v>95</v>
      </c>
      <c r="F78" s="146" t="s">
        <v>95</v>
      </c>
      <c r="G78" s="146" t="s">
        <v>95</v>
      </c>
      <c r="H78" s="146">
        <v>3</v>
      </c>
      <c r="I78" s="146" t="s">
        <v>95</v>
      </c>
      <c r="J78" s="146">
        <v>3</v>
      </c>
      <c r="K78" s="146" t="s">
        <v>95</v>
      </c>
      <c r="L78" s="146" t="s">
        <v>95</v>
      </c>
      <c r="M78" s="146" t="s">
        <v>95</v>
      </c>
      <c r="N78" s="146" t="s">
        <v>95</v>
      </c>
      <c r="O78" s="146" t="s">
        <v>95</v>
      </c>
      <c r="P78" s="146" t="s">
        <v>95</v>
      </c>
      <c r="Q78" s="146" t="s">
        <v>95</v>
      </c>
      <c r="R78" s="114">
        <f t="shared" si="1"/>
        <v>6</v>
      </c>
    </row>
    <row r="79" spans="2:18" s="9" customFormat="1" ht="16.8" customHeight="1" thickTop="1" thickBot="1" x14ac:dyDescent="0.35">
      <c r="B79" s="201"/>
      <c r="C79" s="146" t="s">
        <v>130</v>
      </c>
      <c r="D79" s="146" t="s">
        <v>95</v>
      </c>
      <c r="E79" s="146" t="s">
        <v>95</v>
      </c>
      <c r="F79" s="146" t="s">
        <v>95</v>
      </c>
      <c r="G79" s="146" t="s">
        <v>95</v>
      </c>
      <c r="H79" s="146" t="s">
        <v>95</v>
      </c>
      <c r="I79" s="146">
        <v>2</v>
      </c>
      <c r="J79" s="146" t="s">
        <v>95</v>
      </c>
      <c r="K79" s="146">
        <v>1</v>
      </c>
      <c r="L79" s="146">
        <v>1</v>
      </c>
      <c r="M79" s="146" t="s">
        <v>95</v>
      </c>
      <c r="N79" s="146" t="s">
        <v>95</v>
      </c>
      <c r="O79" s="146" t="s">
        <v>95</v>
      </c>
      <c r="P79" s="146" t="s">
        <v>95</v>
      </c>
      <c r="Q79" s="146" t="s">
        <v>95</v>
      </c>
      <c r="R79" s="114">
        <f t="shared" si="1"/>
        <v>4</v>
      </c>
    </row>
    <row r="80" spans="2:18" s="9" customFormat="1" ht="16.8" customHeight="1" thickTop="1" thickBot="1" x14ac:dyDescent="0.35">
      <c r="B80" s="201"/>
      <c r="C80" s="146" t="s">
        <v>26</v>
      </c>
      <c r="D80" s="146">
        <v>10</v>
      </c>
      <c r="E80" s="146">
        <v>8</v>
      </c>
      <c r="F80" s="146" t="s">
        <v>95</v>
      </c>
      <c r="G80" s="146">
        <v>2</v>
      </c>
      <c r="H80" s="146">
        <v>2</v>
      </c>
      <c r="I80" s="146" t="s">
        <v>95</v>
      </c>
      <c r="J80" s="146" t="s">
        <v>95</v>
      </c>
      <c r="K80" s="146" t="s">
        <v>95</v>
      </c>
      <c r="L80" s="146" t="s">
        <v>95</v>
      </c>
      <c r="M80" s="146" t="s">
        <v>95</v>
      </c>
      <c r="N80" s="146" t="s">
        <v>95</v>
      </c>
      <c r="O80" s="146" t="s">
        <v>95</v>
      </c>
      <c r="P80" s="146" t="s">
        <v>95</v>
      </c>
      <c r="Q80" s="146" t="s">
        <v>95</v>
      </c>
      <c r="R80" s="114">
        <f t="shared" si="1"/>
        <v>22</v>
      </c>
    </row>
    <row r="81" spans="2:18" s="9" customFormat="1" ht="16.8" customHeight="1" thickTop="1" thickBot="1" x14ac:dyDescent="0.35">
      <c r="B81" s="201"/>
      <c r="C81" s="146" t="s">
        <v>100</v>
      </c>
      <c r="D81" s="146" t="s">
        <v>95</v>
      </c>
      <c r="E81" s="146" t="s">
        <v>95</v>
      </c>
      <c r="F81" s="146" t="s">
        <v>95</v>
      </c>
      <c r="G81" s="146" t="s">
        <v>95</v>
      </c>
      <c r="H81" s="146">
        <v>24</v>
      </c>
      <c r="I81" s="146">
        <v>7</v>
      </c>
      <c r="J81" s="146">
        <v>12</v>
      </c>
      <c r="K81" s="146">
        <v>4</v>
      </c>
      <c r="L81" s="146" t="s">
        <v>95</v>
      </c>
      <c r="M81" s="146" t="s">
        <v>95</v>
      </c>
      <c r="N81" s="146" t="s">
        <v>95</v>
      </c>
      <c r="O81" s="146">
        <v>2</v>
      </c>
      <c r="P81" s="146" t="s">
        <v>95</v>
      </c>
      <c r="Q81" s="146" t="s">
        <v>95</v>
      </c>
      <c r="R81" s="114">
        <f t="shared" si="1"/>
        <v>49</v>
      </c>
    </row>
    <row r="82" spans="2:18" s="9" customFormat="1" ht="16.8" customHeight="1" thickTop="1" thickBot="1" x14ac:dyDescent="0.35">
      <c r="B82" s="201"/>
      <c r="C82" s="146" t="s">
        <v>158</v>
      </c>
      <c r="D82" s="146">
        <v>4</v>
      </c>
      <c r="E82" s="146" t="s">
        <v>95</v>
      </c>
      <c r="F82" s="146">
        <v>2</v>
      </c>
      <c r="G82" s="146" t="s">
        <v>95</v>
      </c>
      <c r="H82" s="146">
        <v>1</v>
      </c>
      <c r="I82" s="146">
        <v>2</v>
      </c>
      <c r="J82" s="146" t="s">
        <v>95</v>
      </c>
      <c r="K82" s="146" t="s">
        <v>95</v>
      </c>
      <c r="L82" s="146" t="s">
        <v>95</v>
      </c>
      <c r="M82" s="146" t="s">
        <v>95</v>
      </c>
      <c r="N82" s="146" t="s">
        <v>95</v>
      </c>
      <c r="O82" s="146" t="s">
        <v>95</v>
      </c>
      <c r="P82" s="146" t="s">
        <v>95</v>
      </c>
      <c r="Q82" s="146" t="s">
        <v>95</v>
      </c>
      <c r="R82" s="114">
        <f t="shared" si="1"/>
        <v>9</v>
      </c>
    </row>
    <row r="83" spans="2:18" s="9" customFormat="1" ht="16.8" customHeight="1" thickTop="1" thickBot="1" x14ac:dyDescent="0.35">
      <c r="B83" s="201"/>
      <c r="C83" s="146" t="s">
        <v>122</v>
      </c>
      <c r="D83" s="146" t="s">
        <v>95</v>
      </c>
      <c r="E83" s="146" t="s">
        <v>95</v>
      </c>
      <c r="F83" s="146" t="s">
        <v>95</v>
      </c>
      <c r="G83" s="146" t="s">
        <v>95</v>
      </c>
      <c r="H83" s="146" t="s">
        <v>95</v>
      </c>
      <c r="I83" s="146" t="s">
        <v>95</v>
      </c>
      <c r="J83" s="146" t="s">
        <v>95</v>
      </c>
      <c r="K83" s="146">
        <v>3</v>
      </c>
      <c r="L83" s="146" t="s">
        <v>95</v>
      </c>
      <c r="M83" s="146" t="s">
        <v>95</v>
      </c>
      <c r="N83" s="146" t="s">
        <v>95</v>
      </c>
      <c r="O83" s="146" t="s">
        <v>95</v>
      </c>
      <c r="P83" s="146" t="s">
        <v>95</v>
      </c>
      <c r="Q83" s="146" t="s">
        <v>95</v>
      </c>
      <c r="R83" s="114">
        <f t="shared" si="1"/>
        <v>3</v>
      </c>
    </row>
    <row r="84" spans="2:18" s="9" customFormat="1" ht="16.8" customHeight="1" thickTop="1" thickBot="1" x14ac:dyDescent="0.35">
      <c r="B84" s="201"/>
      <c r="C84" s="146" t="s">
        <v>129</v>
      </c>
      <c r="D84" s="146" t="s">
        <v>95</v>
      </c>
      <c r="E84" s="146" t="s">
        <v>95</v>
      </c>
      <c r="F84" s="146" t="s">
        <v>95</v>
      </c>
      <c r="G84" s="146" t="s">
        <v>95</v>
      </c>
      <c r="H84" s="146">
        <v>11</v>
      </c>
      <c r="I84" s="146">
        <v>7</v>
      </c>
      <c r="J84" s="146" t="s">
        <v>95</v>
      </c>
      <c r="K84" s="146" t="s">
        <v>95</v>
      </c>
      <c r="L84" s="146" t="s">
        <v>95</v>
      </c>
      <c r="M84" s="146" t="s">
        <v>95</v>
      </c>
      <c r="N84" s="146" t="s">
        <v>95</v>
      </c>
      <c r="O84" s="146" t="s">
        <v>95</v>
      </c>
      <c r="P84" s="146" t="s">
        <v>95</v>
      </c>
      <c r="Q84" s="146" t="s">
        <v>95</v>
      </c>
      <c r="R84" s="114">
        <f t="shared" si="1"/>
        <v>18</v>
      </c>
    </row>
    <row r="85" spans="2:18" s="9" customFormat="1" ht="16.8" customHeight="1" thickTop="1" thickBot="1" x14ac:dyDescent="0.35">
      <c r="B85" s="201"/>
      <c r="C85" s="146" t="s">
        <v>96</v>
      </c>
      <c r="D85" s="146">
        <v>14</v>
      </c>
      <c r="E85" s="146">
        <v>11</v>
      </c>
      <c r="F85" s="146" t="s">
        <v>95</v>
      </c>
      <c r="G85" s="146" t="s">
        <v>95</v>
      </c>
      <c r="H85" s="146">
        <v>2</v>
      </c>
      <c r="I85" s="146">
        <v>4</v>
      </c>
      <c r="J85" s="146">
        <v>1</v>
      </c>
      <c r="K85" s="146" t="s">
        <v>95</v>
      </c>
      <c r="L85" s="146" t="s">
        <v>95</v>
      </c>
      <c r="M85" s="146" t="s">
        <v>95</v>
      </c>
      <c r="N85" s="146" t="s">
        <v>95</v>
      </c>
      <c r="O85" s="146" t="s">
        <v>95</v>
      </c>
      <c r="P85" s="146" t="s">
        <v>95</v>
      </c>
      <c r="Q85" s="146" t="s">
        <v>95</v>
      </c>
      <c r="R85" s="114">
        <f t="shared" si="1"/>
        <v>32</v>
      </c>
    </row>
    <row r="86" spans="2:18" s="9" customFormat="1" ht="16.8" customHeight="1" thickTop="1" thickBot="1" x14ac:dyDescent="0.35">
      <c r="B86" s="201"/>
      <c r="C86" s="146" t="s">
        <v>97</v>
      </c>
      <c r="D86" s="146">
        <v>5</v>
      </c>
      <c r="E86" s="146">
        <v>4</v>
      </c>
      <c r="F86" s="146" t="s">
        <v>95</v>
      </c>
      <c r="G86" s="146" t="s">
        <v>95</v>
      </c>
      <c r="H86" s="146" t="s">
        <v>95</v>
      </c>
      <c r="I86" s="146" t="s">
        <v>95</v>
      </c>
      <c r="J86" s="146">
        <v>1</v>
      </c>
      <c r="K86" s="146" t="s">
        <v>95</v>
      </c>
      <c r="L86" s="146" t="s">
        <v>95</v>
      </c>
      <c r="M86" s="146" t="s">
        <v>95</v>
      </c>
      <c r="N86" s="146" t="s">
        <v>95</v>
      </c>
      <c r="O86" s="146" t="s">
        <v>95</v>
      </c>
      <c r="P86" s="146" t="s">
        <v>95</v>
      </c>
      <c r="Q86" s="146" t="s">
        <v>95</v>
      </c>
      <c r="R86" s="114">
        <f t="shared" si="1"/>
        <v>10</v>
      </c>
    </row>
    <row r="87" spans="2:18" s="9" customFormat="1" ht="16.8" customHeight="1" thickTop="1" thickBot="1" x14ac:dyDescent="0.35">
      <c r="B87" s="201"/>
      <c r="C87" s="146" t="s">
        <v>101</v>
      </c>
      <c r="D87" s="146">
        <v>12</v>
      </c>
      <c r="E87" s="146">
        <v>6</v>
      </c>
      <c r="F87" s="146" t="s">
        <v>95</v>
      </c>
      <c r="G87" s="146" t="s">
        <v>95</v>
      </c>
      <c r="H87" s="146" t="s">
        <v>95</v>
      </c>
      <c r="I87" s="146" t="s">
        <v>95</v>
      </c>
      <c r="J87" s="146" t="s">
        <v>95</v>
      </c>
      <c r="K87" s="146" t="s">
        <v>95</v>
      </c>
      <c r="L87" s="146" t="s">
        <v>95</v>
      </c>
      <c r="M87" s="146" t="s">
        <v>95</v>
      </c>
      <c r="N87" s="146" t="s">
        <v>95</v>
      </c>
      <c r="O87" s="146" t="s">
        <v>95</v>
      </c>
      <c r="P87" s="146" t="s">
        <v>95</v>
      </c>
      <c r="Q87" s="146" t="s">
        <v>95</v>
      </c>
      <c r="R87" s="114">
        <f t="shared" si="1"/>
        <v>18</v>
      </c>
    </row>
    <row r="88" spans="2:18" s="9" customFormat="1" ht="16.2" thickTop="1" x14ac:dyDescent="0.3"/>
    <row r="89" spans="2:18" s="9" customFormat="1" ht="15.6" x14ac:dyDescent="0.3"/>
    <row r="90" spans="2:18" s="9" customFormat="1" ht="15.6" x14ac:dyDescent="0.3"/>
    <row r="91" spans="2:18" s="9" customFormat="1" ht="15.6" x14ac:dyDescent="0.3"/>
    <row r="92" spans="2:18" s="9" customFormat="1" ht="15.6" x14ac:dyDescent="0.3"/>
    <row r="93" spans="2:18" s="9" customFormat="1" ht="15.6" x14ac:dyDescent="0.3"/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</sheetData>
  <mergeCells count="8">
    <mergeCell ref="B78:B87"/>
    <mergeCell ref="B70:B77"/>
    <mergeCell ref="B61:B69"/>
    <mergeCell ref="B2:P2"/>
    <mergeCell ref="B3:P3"/>
    <mergeCell ref="B5:P5"/>
    <mergeCell ref="H4:I4"/>
    <mergeCell ref="B57:R57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80"/>
  <sheetViews>
    <sheetView view="pageBreakPreview" zoomScale="70" zoomScaleNormal="100" zoomScaleSheetLayoutView="70" workbookViewId="0">
      <selection activeCell="J11" sqref="J11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07" t="s">
        <v>16</v>
      </c>
      <c r="C2" s="207"/>
      <c r="D2" s="207"/>
      <c r="E2" s="207"/>
      <c r="F2" s="207"/>
      <c r="G2" s="207"/>
      <c r="H2" s="147"/>
      <c r="I2" s="147"/>
      <c r="J2" s="147"/>
      <c r="K2" s="147"/>
      <c r="L2" s="147"/>
      <c r="M2" s="147"/>
      <c r="N2" s="147"/>
      <c r="O2" s="147"/>
    </row>
    <row r="3" spans="2:15" s="9" customFormat="1" ht="20.399999999999999" x14ac:dyDescent="0.35">
      <c r="B3" s="195" t="s">
        <v>217</v>
      </c>
      <c r="C3" s="195"/>
      <c r="D3" s="195"/>
      <c r="E3" s="195"/>
      <c r="F3" s="195"/>
      <c r="G3" s="195"/>
      <c r="H3" s="148"/>
      <c r="I3" s="148"/>
      <c r="J3" s="148"/>
      <c r="K3" s="148"/>
      <c r="L3" s="148"/>
      <c r="M3" s="148"/>
      <c r="N3" s="148"/>
      <c r="O3" s="148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100" t="s">
        <v>102</v>
      </c>
      <c r="C6" s="100" t="s">
        <v>148</v>
      </c>
      <c r="D6" s="100" t="s">
        <v>149</v>
      </c>
      <c r="E6" s="100" t="s">
        <v>150</v>
      </c>
      <c r="F6" s="100" t="s">
        <v>22</v>
      </c>
      <c r="G6" s="100" t="s">
        <v>2</v>
      </c>
      <c r="H6"/>
    </row>
    <row r="7" spans="2:15" s="9" customFormat="1" ht="22.2" customHeight="1" thickTop="1" thickBot="1" x14ac:dyDescent="0.35">
      <c r="B7" s="94" t="s">
        <v>134</v>
      </c>
      <c r="C7" s="94">
        <v>55</v>
      </c>
      <c r="D7" s="94">
        <v>61</v>
      </c>
      <c r="E7" s="94">
        <v>51</v>
      </c>
      <c r="F7" s="94">
        <f>SUM(C7:E7)</f>
        <v>167</v>
      </c>
      <c r="G7" s="94">
        <f>AVERAGE(C7:E7)</f>
        <v>55.666666666666664</v>
      </c>
    </row>
    <row r="8" spans="2:15" s="9" customFormat="1" ht="22.2" customHeight="1" thickTop="1" thickBot="1" x14ac:dyDescent="0.35">
      <c r="B8" s="94" t="s">
        <v>135</v>
      </c>
      <c r="C8" s="94">
        <v>3</v>
      </c>
      <c r="D8" s="94">
        <v>1</v>
      </c>
      <c r="E8" s="94">
        <v>3</v>
      </c>
      <c r="F8" s="94">
        <f t="shared" ref="F8:F18" si="0">SUM(C8:E8)</f>
        <v>7</v>
      </c>
      <c r="G8" s="94">
        <f t="shared" ref="G8:G18" si="1">AVERAGE(C8:E8)</f>
        <v>2.3333333333333335</v>
      </c>
    </row>
    <row r="9" spans="2:15" s="9" customFormat="1" ht="22.2" customHeight="1" thickTop="1" thickBot="1" x14ac:dyDescent="0.35">
      <c r="B9" s="94" t="s">
        <v>136</v>
      </c>
      <c r="C9" s="94">
        <v>23</v>
      </c>
      <c r="D9" s="94">
        <v>17</v>
      </c>
      <c r="E9" s="94">
        <v>28</v>
      </c>
      <c r="F9" s="94">
        <f t="shared" si="0"/>
        <v>68</v>
      </c>
      <c r="G9" s="94">
        <f t="shared" si="1"/>
        <v>22.666666666666668</v>
      </c>
    </row>
    <row r="10" spans="2:15" s="9" customFormat="1" ht="22.2" customHeight="1" thickTop="1" thickBot="1" x14ac:dyDescent="0.35">
      <c r="B10" s="94" t="s">
        <v>137</v>
      </c>
      <c r="C10" s="94">
        <v>32</v>
      </c>
      <c r="D10" s="94">
        <v>37</v>
      </c>
      <c r="E10" s="94">
        <v>22</v>
      </c>
      <c r="F10" s="94">
        <f t="shared" si="0"/>
        <v>91</v>
      </c>
      <c r="G10" s="94">
        <f t="shared" si="1"/>
        <v>30.333333333333332</v>
      </c>
    </row>
    <row r="11" spans="2:15" s="9" customFormat="1" ht="22.2" customHeight="1" thickTop="1" thickBot="1" x14ac:dyDescent="0.35">
      <c r="B11" s="94" t="s">
        <v>138</v>
      </c>
      <c r="C11" s="94">
        <v>2</v>
      </c>
      <c r="D11" s="94">
        <v>6</v>
      </c>
      <c r="E11" s="94">
        <v>5</v>
      </c>
      <c r="F11" s="94">
        <f t="shared" si="0"/>
        <v>13</v>
      </c>
      <c r="G11" s="94">
        <f t="shared" si="1"/>
        <v>4.333333333333333</v>
      </c>
    </row>
    <row r="12" spans="2:15" s="9" customFormat="1" ht="22.2" customHeight="1" thickTop="1" thickBot="1" x14ac:dyDescent="0.35">
      <c r="B12" s="94" t="s">
        <v>139</v>
      </c>
      <c r="C12" s="94">
        <v>1</v>
      </c>
      <c r="D12" s="94">
        <v>1</v>
      </c>
      <c r="E12" s="94">
        <v>1</v>
      </c>
      <c r="F12" s="94">
        <f t="shared" si="0"/>
        <v>3</v>
      </c>
      <c r="G12" s="94">
        <f t="shared" si="1"/>
        <v>1</v>
      </c>
    </row>
    <row r="13" spans="2:15" s="9" customFormat="1" ht="22.2" customHeight="1" thickTop="1" thickBot="1" x14ac:dyDescent="0.35">
      <c r="B13" s="94" t="s">
        <v>140</v>
      </c>
      <c r="C13" s="94">
        <v>3</v>
      </c>
      <c r="D13" s="94">
        <v>3</v>
      </c>
      <c r="E13" s="94">
        <v>3</v>
      </c>
      <c r="F13" s="94">
        <f t="shared" si="0"/>
        <v>9</v>
      </c>
      <c r="G13" s="94">
        <f t="shared" si="1"/>
        <v>3</v>
      </c>
    </row>
    <row r="14" spans="2:15" s="9" customFormat="1" ht="22.2" customHeight="1" thickTop="1" thickBot="1" x14ac:dyDescent="0.35">
      <c r="B14" s="94" t="s">
        <v>141</v>
      </c>
      <c r="C14" s="94">
        <v>48</v>
      </c>
      <c r="D14" s="94">
        <v>57</v>
      </c>
      <c r="E14" s="94">
        <v>96</v>
      </c>
      <c r="F14" s="94">
        <f t="shared" si="0"/>
        <v>201</v>
      </c>
      <c r="G14" s="94">
        <f t="shared" si="1"/>
        <v>67</v>
      </c>
    </row>
    <row r="15" spans="2:15" s="9" customFormat="1" ht="22.2" customHeight="1" thickTop="1" thickBot="1" x14ac:dyDescent="0.35">
      <c r="B15" s="94" t="s">
        <v>142</v>
      </c>
      <c r="C15" s="94">
        <v>26</v>
      </c>
      <c r="D15" s="94">
        <v>27</v>
      </c>
      <c r="E15" s="94">
        <v>8</v>
      </c>
      <c r="F15" s="94">
        <f t="shared" si="0"/>
        <v>61</v>
      </c>
      <c r="G15" s="94">
        <f t="shared" si="1"/>
        <v>20.333333333333332</v>
      </c>
    </row>
    <row r="16" spans="2:15" s="9" customFormat="1" ht="22.2" customHeight="1" thickTop="1" thickBot="1" x14ac:dyDescent="0.35">
      <c r="B16" s="94" t="s">
        <v>143</v>
      </c>
      <c r="C16" s="94">
        <v>13</v>
      </c>
      <c r="D16" s="94">
        <v>8</v>
      </c>
      <c r="E16" s="94">
        <v>10</v>
      </c>
      <c r="F16" s="94">
        <f t="shared" si="0"/>
        <v>31</v>
      </c>
      <c r="G16" s="94">
        <f t="shared" si="1"/>
        <v>10.333333333333334</v>
      </c>
    </row>
    <row r="17" spans="2:7" s="9" customFormat="1" ht="38.4" customHeight="1" thickTop="1" thickBot="1" x14ac:dyDescent="0.35">
      <c r="B17" s="94" t="s">
        <v>144</v>
      </c>
      <c r="C17" s="94">
        <v>2</v>
      </c>
      <c r="D17" s="94">
        <v>2</v>
      </c>
      <c r="E17" s="94">
        <v>3</v>
      </c>
      <c r="F17" s="94">
        <f t="shared" ref="F17" si="2">SUM(C17:E17)</f>
        <v>7</v>
      </c>
      <c r="G17" s="94">
        <f t="shared" ref="G17" si="3">AVERAGE(C17:E17)</f>
        <v>2.3333333333333335</v>
      </c>
    </row>
    <row r="18" spans="2:7" s="9" customFormat="1" ht="36.6" customHeight="1" thickTop="1" thickBot="1" x14ac:dyDescent="0.35">
      <c r="B18" s="94" t="s">
        <v>221</v>
      </c>
      <c r="C18" s="94">
        <v>2</v>
      </c>
      <c r="D18" s="94">
        <v>14</v>
      </c>
      <c r="E18" s="94">
        <v>22</v>
      </c>
      <c r="F18" s="94">
        <f t="shared" si="0"/>
        <v>38</v>
      </c>
      <c r="G18" s="94">
        <f t="shared" si="1"/>
        <v>12.666666666666666</v>
      </c>
    </row>
    <row r="19" spans="2:7" s="9" customFormat="1" ht="16.2" thickTop="1" x14ac:dyDescent="0.3">
      <c r="C19" s="9" t="s">
        <v>17</v>
      </c>
      <c r="F19" s="179"/>
    </row>
    <row r="20" spans="2:7" s="9" customFormat="1" ht="15.6" x14ac:dyDescent="0.3"/>
    <row r="21" spans="2:7" s="9" customFormat="1" ht="15.6" x14ac:dyDescent="0.3"/>
    <row r="22" spans="2:7" s="9" customFormat="1" ht="15.6" x14ac:dyDescent="0.3"/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31.8" customHeight="1" x14ac:dyDescent="0.3"/>
    <row r="73" s="9" customFormat="1" ht="31.8" customHeight="1" x14ac:dyDescent="0.3"/>
    <row r="74" s="9" customFormat="1" ht="31.8" customHeight="1" x14ac:dyDescent="0.3"/>
    <row r="75" s="9" customFormat="1" ht="15.6" x14ac:dyDescent="0.3"/>
    <row r="76" s="9" customFormat="1" ht="15.6" x14ac:dyDescent="0.3"/>
    <row r="77" s="9" customFormat="1" ht="15.6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/>
    <row r="104" spans="13:13" s="9" customFormat="1" ht="15.6" x14ac:dyDescent="0.3"/>
    <row r="105" spans="13:13" s="9" customFormat="1" ht="15.6" x14ac:dyDescent="0.3"/>
    <row r="106" spans="13:13" s="9" customFormat="1" ht="15.6" x14ac:dyDescent="0.3">
      <c r="M106" s="9" t="s">
        <v>18</v>
      </c>
    </row>
    <row r="107" spans="13:13" s="9" customFormat="1" ht="15.6" x14ac:dyDescent="0.3"/>
    <row r="108" spans="13:13" s="9" customFormat="1" ht="15.6" x14ac:dyDescent="0.3"/>
    <row r="109" spans="13:13" s="9" customFormat="1" ht="15.6" x14ac:dyDescent="0.3"/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  <row r="478" s="9" customFormat="1" ht="15.6" x14ac:dyDescent="0.3"/>
    <row r="479" s="9" customFormat="1" ht="15.6" x14ac:dyDescent="0.3"/>
    <row r="480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zoomScale="70" zoomScaleNormal="70" zoomScaleSheetLayoutView="70" workbookViewId="0">
      <selection activeCell="D11" sqref="D11:D12"/>
    </sheetView>
  </sheetViews>
  <sheetFormatPr baseColWidth="10" defaultRowHeight="14.4" x14ac:dyDescent="0.3"/>
  <cols>
    <col min="1" max="1" width="20.109375" customWidth="1"/>
    <col min="2" max="2" width="17.5546875" customWidth="1"/>
    <col min="3" max="3" width="20.6640625" customWidth="1"/>
    <col min="4" max="4" width="20.109375" customWidth="1"/>
    <col min="5" max="5" width="15.77734375" bestFit="1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08" t="s">
        <v>202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5" customFormat="1" ht="20.399999999999999" x14ac:dyDescent="0.3">
      <c r="A4" s="199" t="s">
        <v>215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s="5" customFormat="1" x14ac:dyDescent="0.3"/>
    <row r="6" spans="1:14" s="5" customFormat="1" x14ac:dyDescent="0.3"/>
    <row r="7" spans="1:14" s="5" customFormat="1" x14ac:dyDescent="0.3">
      <c r="G7" s="159"/>
    </row>
    <row r="8" spans="1:14" s="5" customFormat="1" ht="20.399999999999999" x14ac:dyDescent="0.35">
      <c r="A8" s="194" t="s">
        <v>11</v>
      </c>
      <c r="B8" s="194"/>
      <c r="C8" s="194"/>
      <c r="D8" s="194"/>
      <c r="E8" s="194"/>
      <c r="F8" s="86"/>
      <c r="G8" s="86"/>
      <c r="H8" s="86"/>
      <c r="J8" s="86"/>
      <c r="L8" s="86"/>
      <c r="M8" s="86"/>
      <c r="N8" s="86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19.5" customHeight="1" thickTop="1" thickBot="1" x14ac:dyDescent="0.35">
      <c r="A10" s="100" t="s">
        <v>12</v>
      </c>
      <c r="B10" s="100" t="s">
        <v>148</v>
      </c>
      <c r="C10" s="100" t="s">
        <v>149</v>
      </c>
      <c r="D10" s="100" t="s">
        <v>150</v>
      </c>
      <c r="E10" s="100" t="s">
        <v>2</v>
      </c>
    </row>
    <row r="11" spans="1:14" s="5" customFormat="1" ht="27" customHeight="1" thickTop="1" thickBot="1" x14ac:dyDescent="0.35">
      <c r="A11" s="87" t="s">
        <v>9</v>
      </c>
      <c r="B11" s="88">
        <v>229747</v>
      </c>
      <c r="C11" s="88">
        <v>341186.02</v>
      </c>
      <c r="D11" s="88">
        <v>456878.48</v>
      </c>
      <c r="E11" s="88">
        <f>AVERAGE(B11:D11)</f>
        <v>342603.83333333331</v>
      </c>
    </row>
    <row r="12" spans="1:14" s="5" customFormat="1" ht="18.600000000000001" thickTop="1" thickBot="1" x14ac:dyDescent="0.35">
      <c r="A12" s="87" t="s">
        <v>13</v>
      </c>
      <c r="B12" s="89">
        <v>4</v>
      </c>
      <c r="C12" s="89">
        <v>7</v>
      </c>
      <c r="D12" s="89">
        <v>6</v>
      </c>
      <c r="E12" s="89">
        <f>AVERAGE(B12:D12)</f>
        <v>5.666666666666667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194" t="s">
        <v>14</v>
      </c>
      <c r="B16" s="194"/>
      <c r="C16" s="194"/>
      <c r="D16" s="194"/>
      <c r="E16" s="194"/>
      <c r="F16" s="86"/>
      <c r="G16" s="86"/>
      <c r="H16" s="86"/>
      <c r="I16" s="86"/>
      <c r="J16" s="86"/>
      <c r="K16" s="86"/>
      <c r="L16" s="86"/>
      <c r="M16" s="86"/>
      <c r="N16" s="86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19.5" customHeight="1" thickTop="1" thickBot="1" x14ac:dyDescent="0.35">
      <c r="A18" s="100" t="s">
        <v>12</v>
      </c>
      <c r="B18" s="100" t="str">
        <f>B10</f>
        <v>Abril</v>
      </c>
      <c r="C18" s="100" t="str">
        <f t="shared" ref="C18:D18" si="0">C10</f>
        <v>Mayo</v>
      </c>
      <c r="D18" s="100" t="str">
        <f t="shared" si="0"/>
        <v>Junio</v>
      </c>
      <c r="E18" s="100" t="s">
        <v>2</v>
      </c>
    </row>
    <row r="19" spans="1:13" s="5" customFormat="1" ht="22.8" customHeight="1" thickTop="1" thickBot="1" x14ac:dyDescent="0.35">
      <c r="A19" s="87" t="s">
        <v>13</v>
      </c>
      <c r="B19" s="94" t="s">
        <v>95</v>
      </c>
      <c r="C19" s="94" t="s">
        <v>95</v>
      </c>
      <c r="D19" s="94" t="s">
        <v>95</v>
      </c>
      <c r="E19" s="94" t="s">
        <v>95</v>
      </c>
    </row>
    <row r="20" spans="1:13" s="5" customFormat="1" ht="16.2" customHeight="1" thickTop="1" thickBot="1" x14ac:dyDescent="0.35">
      <c r="A20" s="87" t="s">
        <v>15</v>
      </c>
      <c r="B20" s="94" t="s">
        <v>95</v>
      </c>
      <c r="C20" s="94" t="s">
        <v>95</v>
      </c>
      <c r="D20" s="94" t="s">
        <v>95</v>
      </c>
      <c r="E20" s="94" t="s">
        <v>95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BUSCAR</vt:lpstr>
      <vt:lpstr>DATOS DEL ACUEDUCTO</vt:lpstr>
      <vt:lpstr>CALIDAD</vt:lpstr>
      <vt:lpstr>ANALISIS FISICO-QUIMICO</vt:lpstr>
      <vt:lpstr>CONSUMO DE SUSTANCIAS</vt:lpstr>
      <vt:lpstr>PRODUCCION DE AGUA</vt:lpstr>
      <vt:lpstr>OPERACION Y MANTENIMIENTO</vt:lpstr>
      <vt:lpstr>AGUA RESIDUALES</vt:lpstr>
      <vt:lpstr>INGENIERIA</vt:lpstr>
      <vt:lpstr>COMERCIAL</vt:lpstr>
      <vt:lpstr>CATASTRO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2025-01-10T12:26:08Z</cp:lastPrinted>
  <dcterms:created xsi:type="dcterms:W3CDTF">2021-02-14T14:41:58Z</dcterms:created>
  <dcterms:modified xsi:type="dcterms:W3CDTF">2025-07-08T18:18:31Z</dcterms:modified>
</cp:coreProperties>
</file>