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H26" i="1" s="1"/>
  <c r="C25" i="1"/>
  <c r="H25" i="1" s="1"/>
  <c r="C24" i="1"/>
  <c r="C23" i="1" s="1"/>
  <c r="F22" i="1"/>
  <c r="E22" i="1"/>
  <c r="D22" i="1"/>
  <c r="C22" i="1"/>
  <c r="F21" i="1"/>
  <c r="E21" i="1"/>
  <c r="C21" i="1"/>
  <c r="F20" i="1"/>
  <c r="E20" i="1"/>
  <c r="F19" i="1"/>
  <c r="E19" i="1"/>
  <c r="D18" i="1"/>
  <c r="D17" i="1" s="1"/>
  <c r="C18" i="1"/>
  <c r="F18" i="1" s="1"/>
  <c r="C17" i="1"/>
  <c r="F17" i="1" s="1"/>
  <c r="F16" i="1"/>
  <c r="E16" i="1"/>
  <c r="F15" i="1"/>
  <c r="E15" i="1"/>
  <c r="F14" i="1"/>
  <c r="E14" i="1"/>
  <c r="C13" i="1"/>
  <c r="C30" i="1" s="1"/>
  <c r="A8" i="1"/>
  <c r="B6" i="1"/>
  <c r="F13" i="1" l="1"/>
  <c r="D13" i="1"/>
  <c r="E17" i="1"/>
  <c r="H28" i="1"/>
  <c r="E18" i="1"/>
  <c r="H24" i="1"/>
  <c r="I13" i="1" l="1"/>
  <c r="E13" i="1"/>
  <c r="D29" i="1"/>
  <c r="D27" i="1" l="1"/>
  <c r="D26" i="1"/>
  <c r="D28" i="1"/>
  <c r="D24" i="1"/>
  <c r="D25" i="1"/>
  <c r="E29" i="1"/>
  <c r="F29" i="1"/>
  <c r="E24" i="1" l="1"/>
  <c r="D23" i="1"/>
  <c r="D30" i="1" s="1"/>
  <c r="F24" i="1"/>
  <c r="E26" i="1"/>
  <c r="F26" i="1"/>
  <c r="E25" i="1"/>
  <c r="F25" i="1"/>
  <c r="E28" i="1"/>
  <c r="I32" i="1"/>
  <c r="I39" i="1" s="1"/>
  <c r="F28" i="1"/>
  <c r="E27" i="1"/>
  <c r="F27" i="1"/>
  <c r="I26" i="1" l="1"/>
  <c r="I25" i="1"/>
  <c r="I24" i="1"/>
  <c r="D31" i="1"/>
  <c r="F23" i="1"/>
  <c r="F30" i="1" s="1"/>
  <c r="I28" i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<sst xmlns="http://schemas.openxmlformats.org/spreadsheetml/2006/main" count="31" uniqueCount="31">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</sst>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77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7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julio del 2025</v>
          </cell>
        </row>
      </sheetData>
      <sheetData sheetId="8"/>
      <sheetData sheetId="9"/>
      <sheetData sheetId="10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118960233</v>
          </cell>
        </row>
        <row r="295">
          <cell r="E295">
            <v>240000000</v>
          </cell>
          <cell r="G295">
            <v>108012677.83</v>
          </cell>
        </row>
        <row r="309">
          <cell r="E309">
            <v>205541326</v>
          </cell>
          <cell r="G309">
            <v>109396050.42</v>
          </cell>
        </row>
        <row r="310">
          <cell r="E310">
            <v>83299981</v>
          </cell>
          <cell r="G310">
            <v>58742903.949999996</v>
          </cell>
        </row>
        <row r="311">
          <cell r="E311">
            <v>55936058</v>
          </cell>
          <cell r="G311">
            <v>10255889.140000002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10798556</v>
          </cell>
        </row>
        <row r="314">
          <cell r="E314">
            <v>100470000</v>
          </cell>
          <cell r="G314">
            <v>20573616.809999999</v>
          </cell>
        </row>
      </sheetData>
      <sheetData sheetId="11"/>
      <sheetData sheetId="12">
        <row r="522">
          <cell r="D522">
            <v>58607500</v>
          </cell>
        </row>
      </sheetData>
      <sheetData sheetId="13"/>
      <sheetData sheetId="14"/>
      <sheetData sheetId="15"/>
      <sheetData sheetId="16">
        <row r="14">
          <cell r="B14">
            <v>226972910.82999998</v>
          </cell>
        </row>
        <row r="33">
          <cell r="B33">
            <v>20696872.930000007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17175894.509999961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julio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226972910.82999998</v>
      </c>
      <c r="E13" s="13">
        <f>+D13/C13</f>
        <v>0.5075319402086339</v>
      </c>
      <c r="F13" s="12">
        <f>SUM(F14:F22)</f>
        <v>220236206.17000002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60352733</v>
      </c>
      <c r="E17" s="19">
        <f t="shared" si="0"/>
        <v>0.56542282432409474</v>
      </c>
      <c r="F17" s="18">
        <f t="shared" si="1"/>
        <v>46386384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NF'!D522</f>
        <v>58607500</v>
      </c>
      <c r="E18" s="19">
        <f t="shared" si="0"/>
        <v>0.58333333333333337</v>
      </c>
      <c r="F18" s="18">
        <f t="shared" si="1"/>
        <v>41862500</v>
      </c>
    </row>
    <row r="19" spans="1:10" hidden="1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108012677.83</v>
      </c>
      <c r="E22" s="19">
        <f t="shared" si="0"/>
        <v>0.45005282429166665</v>
      </c>
      <c r="F22" s="18">
        <f t="shared" si="1"/>
        <v>131987322.17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209797016.32000002</v>
      </c>
      <c r="E23" s="13">
        <v>0</v>
      </c>
      <c r="F23" s="12">
        <f ca="1">SUM(F24:F29)</f>
        <v>237412100.68000001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109396050.42</v>
      </c>
      <c r="E24" s="19">
        <f t="shared" ref="E24:E29" ca="1" si="2">IFERROR(+D24/C24,0)</f>
        <v>0.53223384585929934</v>
      </c>
      <c r="F24" s="18">
        <f ca="1">+C24-D24</f>
        <v>96145275.579999998</v>
      </c>
      <c r="H24" s="20">
        <f>+C24/$C$23</f>
        <v>0.45960897975163595</v>
      </c>
      <c r="I24" s="21">
        <f ca="1">+D24/$D$23</f>
        <v>0.52143758924168859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58742903.949999996</v>
      </c>
      <c r="E25" s="19">
        <f t="shared" ca="1" si="2"/>
        <v>0.70519708701974371</v>
      </c>
      <c r="F25" s="18">
        <f ca="1">+C25-D25</f>
        <v>24557077.050000004</v>
      </c>
      <c r="H25" s="20">
        <f>+C25/$C$23</f>
        <v>0.18626628535392761</v>
      </c>
      <c r="I25" s="21">
        <f ca="1">+D25/$D$23</f>
        <v>0.27999875775354394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10255889.140000002</v>
      </c>
      <c r="E26" s="19">
        <f t="shared" ca="1" si="2"/>
        <v>0.18335023072237236</v>
      </c>
      <c r="F26" s="18">
        <f ca="1">+C26-D26</f>
        <v>45680168.859999999</v>
      </c>
      <c r="H26" s="20">
        <f>+C26/$C$23</f>
        <v>0.12507808064208137</v>
      </c>
      <c r="I26" s="21">
        <f ca="1">+D26/$D$23</f>
        <v>4.8884818859181771E-2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ca="1">+C27-D27</f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10798556</v>
      </c>
      <c r="E28" s="19">
        <f t="shared" ca="1" si="2"/>
        <v>5.5045469559862816</v>
      </c>
      <c r="F28" s="18">
        <f ca="1">+C28-D28</f>
        <v>-8836804</v>
      </c>
      <c r="H28" s="20">
        <f>+C28/$C$23</f>
        <v>4.3866547559673298E-3</v>
      </c>
      <c r="I28" s="21">
        <f ca="1">+D28/$D$23</f>
        <v>5.1471446970099595E-2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20573616.809999999</v>
      </c>
      <c r="E29" s="19">
        <f t="shared" ca="1" si="2"/>
        <v>0.20477373156166018</v>
      </c>
      <c r="F29" s="18">
        <f ca="1">+C29-D29</f>
        <v>79896383.189999998</v>
      </c>
      <c r="H29" s="22"/>
      <c r="I29" s="23"/>
    </row>
    <row r="30" spans="1:10" ht="15.75" customHeight="1" x14ac:dyDescent="0.25">
      <c r="A30" s="24"/>
      <c r="B30" s="25" t="s">
        <v>25</v>
      </c>
      <c r="C30" s="26">
        <f>+C13-C23</f>
        <v>0</v>
      </c>
      <c r="D30" s="26">
        <f ca="1">+D13-D23</f>
        <v>17175894.509999961</v>
      </c>
      <c r="E30" s="27">
        <v>0</v>
      </c>
      <c r="F30" s="26">
        <f ca="1">+F13-F23</f>
        <v>-17175894.50999999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-17052638.389999952</v>
      </c>
      <c r="J31">
        <v>21686</v>
      </c>
    </row>
    <row r="32" spans="1:10" x14ac:dyDescent="0.25">
      <c r="B32" s="29"/>
      <c r="I32" s="14">
        <f ca="1">+D28</f>
        <v>10798556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-10785504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2025-08-11T18:20:29Z</dcterms:created>
  <dcterms:modified xsi:type="dcterms:W3CDTF">2025-08-11T18:21:16Z</dcterms:modified>
</cp:coreProperties>
</file>