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285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41" i="1" l="1"/>
  <c r="E40" i="1"/>
  <c r="J30" i="1"/>
  <c r="C29" i="1"/>
  <c r="C28" i="1"/>
  <c r="C27" i="1"/>
  <c r="C26" i="1"/>
  <c r="C25" i="1"/>
  <c r="C24" i="1"/>
  <c r="F22" i="1"/>
  <c r="E22" i="1"/>
  <c r="D22" i="1"/>
  <c r="C22" i="1"/>
  <c r="F21" i="1"/>
  <c r="E21" i="1"/>
  <c r="C21" i="1"/>
  <c r="F20" i="1"/>
  <c r="E20" i="1"/>
  <c r="F19" i="1"/>
  <c r="E19" i="1"/>
  <c r="D18" i="1"/>
  <c r="E18" i="1" s="1"/>
  <c r="C18" i="1"/>
  <c r="F18" i="1" s="1"/>
  <c r="D17" i="1"/>
  <c r="E17" i="1" s="1"/>
  <c r="C17" i="1"/>
  <c r="F17" i="1" s="1"/>
  <c r="F16" i="1"/>
  <c r="E16" i="1"/>
  <c r="F15" i="1"/>
  <c r="F13" i="1" s="1"/>
  <c r="E15" i="1"/>
  <c r="F14" i="1"/>
  <c r="E14" i="1"/>
  <c r="C13" i="1"/>
  <c r="A8" i="1"/>
  <c r="B6" i="1"/>
  <c r="C30" i="1" l="1"/>
  <c r="H24" i="1"/>
  <c r="C23" i="1"/>
  <c r="H25" i="1" s="1"/>
  <c r="D29" i="1"/>
  <c r="D13" i="1"/>
  <c r="D24" i="1"/>
  <c r="D26" i="1"/>
  <c r="D25" i="1"/>
  <c r="F24" i="1" l="1"/>
  <c r="E24" i="1"/>
  <c r="D28" i="1"/>
  <c r="F29" i="1"/>
  <c r="E29" i="1"/>
  <c r="H28" i="1"/>
  <c r="E25" i="1"/>
  <c r="F26" i="1"/>
  <c r="E26" i="1"/>
  <c r="F25" i="1"/>
  <c r="D27" i="1"/>
  <c r="D23" i="1" s="1"/>
  <c r="I13" i="1"/>
  <c r="E13" i="1"/>
  <c r="H26" i="1"/>
  <c r="I26" i="1" l="1"/>
  <c r="I25" i="1"/>
  <c r="D30" i="1"/>
  <c r="I24" i="1"/>
  <c r="E28" i="1"/>
  <c r="I28" i="1"/>
  <c r="I32" i="1"/>
  <c r="I39" i="1" s="1"/>
  <c r="F28" i="1"/>
  <c r="F23" i="1" s="1"/>
  <c r="F30" i="1" s="1"/>
  <c r="E27" i="1"/>
  <c r="F27" i="1"/>
  <c r="D31" i="1" l="1"/>
</calcChain>
</file>

<file path=xl/sharedStrings.xml><?xml version="1.0" encoding="utf-8"?>
<sst xmlns="http://schemas.openxmlformats.org/spreadsheetml/2006/main" count="31" uniqueCount="31">
  <si>
    <t xml:space="preserve">Estado de Comparación de los Importes Presupuestados y Realizados </t>
  </si>
  <si>
    <t>Presupuesto sobre la Base de Efectivo</t>
  </si>
  <si>
    <t>(Clasificación de Ingresos y Gastos por Objeto)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</si>
  <si>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</si>
  <si>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</si>
  <si>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</si>
  <si>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</si>
  <si>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</si>
  <si>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</si>
  <si>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</si>
  <si>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</si>
  <si>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</si>
  <si>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</si>
  <si>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t>Transferencias GASTO DE CAPITAL</t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</si>
  <si>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</si>
  <si>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</si>
  <si>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</si>
  <si>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t>Ingresos a especificar (AGUA P Y S)</t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</si>
  <si>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</si>
  <si>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</si>
  <si>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</si>
  <si>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</si>
  <si>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t>Transferencias corrientes</t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</si>
  <si>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</si>
  <si>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</si>
  <si>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r>
      <rPr>
        <b/>
        <sz val="12"/>
        <color indexed="63"/>
        <rFont val="Times New Roman"/>
        <family val="1"/>
      </rPr>
      <t>Resultado financiero (1-2)</t>
    </r>
  </si>
  <si>
    <r>
      <rPr>
        <b/>
        <sz val="11"/>
        <color indexed="8"/>
        <rFont val="Calibri"/>
        <family val="2"/>
      </rPr>
      <t>Nota</t>
    </r>
    <r>
      <rPr>
        <sz val="11"/>
        <color theme="1"/>
        <rFont val="Calibri"/>
        <family val="2"/>
        <scheme val="minor"/>
      </rPr>
      <t>: en la presentación de este informe hay partidas ejecutadas fuera del sigef, en vista de que la institución mantiene cuentas bancarias que no están integradas y en las erogaciones realizadas no se agoto el procedimiento requerido para su registro.</t>
    </r>
  </si>
  <si>
    <t>Licda. Paula Maileny Morillo</t>
  </si>
  <si>
    <t xml:space="preserve">Encargada de Contabilidad 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</si>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</sst>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##0;###0"/>
    <numFmt numFmtId="165" formatCode="###0.0;###0.0"/>
    <numFmt numFmtId="166" formatCode="0.000%"/>
    <numFmt numFmtId="167" formatCode="0.000000%"/>
    <numFmt numFmtId="168" formatCode="0.00000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indexed="63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3" fillId="0" borderId="0" xfId="0" applyNumberFormat="1" applyFont="1"/>
    <xf numFmtId="4" fontId="0" fillId="0" borderId="0" xfId="0" applyNumberFormat="1"/>
    <xf numFmtId="165" fontId="8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166" fontId="3" fillId="0" borderId="0" xfId="0" applyNumberFormat="1" applyFont="1"/>
    <xf numFmtId="167" fontId="0" fillId="0" borderId="0" xfId="0" applyNumberFormat="1"/>
    <xf numFmtId="168" fontId="3" fillId="0" borderId="0" xfId="0" applyNumberFormat="1" applyFont="1"/>
    <xf numFmtId="0" fontId="0" fillId="0" borderId="1" xfId="0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43" fontId="1" fillId="0" borderId="0" xfId="1" applyFont="1"/>
    <xf numFmtId="0" fontId="0" fillId="0" borderId="0" xfId="0" applyAlignment="1">
      <alignment horizontal="left" wrapText="1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4</xdr:row>
      <xdr:rowOff>66675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91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581025</xdr:colOff>
      <xdr:row>62</xdr:row>
      <xdr:rowOff>9525</xdr:rowOff>
    </xdr:from>
    <xdr:to>
      <xdr:col>6</xdr:col>
      <xdr:colOff>0</xdr:colOff>
      <xdr:row>63</xdr:row>
      <xdr:rowOff>19050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127760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11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3">
          <cell r="B3" t="str">
            <v>30 de Noviembre del 2025</v>
          </cell>
        </row>
      </sheetData>
      <sheetData sheetId="8"/>
      <sheetData sheetId="9"/>
      <sheetData sheetId="10">
        <row r="289">
          <cell r="E289">
            <v>51195285</v>
          </cell>
        </row>
        <row r="290">
          <cell r="E290">
            <v>55543832</v>
          </cell>
        </row>
        <row r="291">
          <cell r="E291">
            <v>100470000</v>
          </cell>
        </row>
        <row r="292">
          <cell r="G292">
            <v>186937509</v>
          </cell>
        </row>
        <row r="295">
          <cell r="E295">
            <v>240000000</v>
          </cell>
          <cell r="G295">
            <v>169678444.08000001</v>
          </cell>
        </row>
        <row r="309">
          <cell r="E309">
            <v>205541326</v>
          </cell>
          <cell r="G309">
            <v>181971972.97999999</v>
          </cell>
        </row>
        <row r="310">
          <cell r="E310">
            <v>83299981</v>
          </cell>
          <cell r="G310">
            <v>85236058.11999999</v>
          </cell>
        </row>
        <row r="311">
          <cell r="E311">
            <v>55936058</v>
          </cell>
          <cell r="G311">
            <v>26223803.279999997</v>
          </cell>
        </row>
        <row r="312">
          <cell r="E312">
            <v>0</v>
          </cell>
          <cell r="G312">
            <v>30000</v>
          </cell>
        </row>
        <row r="313">
          <cell r="E313">
            <v>1961752</v>
          </cell>
          <cell r="G313">
            <v>13117424.629999995</v>
          </cell>
        </row>
        <row r="314">
          <cell r="E314">
            <v>100470000</v>
          </cell>
          <cell r="G314">
            <v>28514412.93</v>
          </cell>
        </row>
      </sheetData>
      <sheetData sheetId="11"/>
      <sheetData sheetId="12">
        <row r="522">
          <cell r="D522">
            <v>92097500</v>
          </cell>
        </row>
      </sheetData>
      <sheetData sheetId="13"/>
      <sheetData sheetId="14"/>
      <sheetData sheetId="15"/>
      <sheetData sheetId="16">
        <row r="14">
          <cell r="B14">
            <v>356615953.08000004</v>
          </cell>
        </row>
        <row r="33">
          <cell r="B33">
            <v>39688393.390000105</v>
          </cell>
        </row>
      </sheetData>
      <sheetData sheetId="17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8"/>
      <sheetData sheetId="19">
        <row r="30">
          <cell r="D30">
            <v>21522281.140000105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49"/>
  <sheetViews>
    <sheetView tabSelected="1" workbookViewId="0">
      <selection activeCell="P10" sqref="P10"/>
    </sheetView>
  </sheetViews>
  <sheetFormatPr baseColWidth="10" defaultColWidth="9.140625" defaultRowHeight="15" x14ac:dyDescent="0.25"/>
  <cols>
    <col min="1" max="1" width="3.5703125" bestFit="1" customWidth="1"/>
    <col min="2" max="2" width="38.5703125" customWidth="1"/>
    <col min="3" max="4" width="16.140625" bestFit="1" customWidth="1"/>
    <col min="5" max="5" width="16.42578125" customWidth="1"/>
    <col min="6" max="6" width="16.140625" bestFit="1" customWidth="1"/>
    <col min="7" max="8" width="11.42578125" hidden="1" customWidth="1"/>
    <col min="9" max="9" width="14.42578125" style="2" hidden="1" customWidth="1"/>
    <col min="10" max="10" width="17" hidden="1" customWidth="1"/>
    <col min="13" max="13" width="10.140625" bestFit="1" customWidth="1"/>
    <col min="257" max="257" width="3.5703125" bestFit="1" customWidth="1"/>
    <col min="258" max="258" width="38.5703125" customWidth="1"/>
    <col min="259" max="260" width="16.140625" bestFit="1" customWidth="1"/>
    <col min="261" max="261" width="16.42578125" customWidth="1"/>
    <col min="262" max="262" width="16.140625" bestFit="1" customWidth="1"/>
    <col min="263" max="266" width="0" hidden="1" customWidth="1"/>
    <col min="269" max="269" width="10.140625" bestFit="1" customWidth="1"/>
    <col min="513" max="513" width="3.5703125" bestFit="1" customWidth="1"/>
    <col min="514" max="514" width="38.5703125" customWidth="1"/>
    <col min="515" max="516" width="16.140625" bestFit="1" customWidth="1"/>
    <col min="517" max="517" width="16.42578125" customWidth="1"/>
    <col min="518" max="518" width="16.140625" bestFit="1" customWidth="1"/>
    <col min="519" max="522" width="0" hidden="1" customWidth="1"/>
    <col min="525" max="525" width="10.140625" bestFit="1" customWidth="1"/>
    <col min="769" max="769" width="3.5703125" bestFit="1" customWidth="1"/>
    <col min="770" max="770" width="38.5703125" customWidth="1"/>
    <col min="771" max="772" width="16.140625" bestFit="1" customWidth="1"/>
    <col min="773" max="773" width="16.42578125" customWidth="1"/>
    <col min="774" max="774" width="16.140625" bestFit="1" customWidth="1"/>
    <col min="775" max="778" width="0" hidden="1" customWidth="1"/>
    <col min="781" max="781" width="10.140625" bestFit="1" customWidth="1"/>
    <col min="1025" max="1025" width="3.5703125" bestFit="1" customWidth="1"/>
    <col min="1026" max="1026" width="38.5703125" customWidth="1"/>
    <col min="1027" max="1028" width="16.140625" bestFit="1" customWidth="1"/>
    <col min="1029" max="1029" width="16.42578125" customWidth="1"/>
    <col min="1030" max="1030" width="16.140625" bestFit="1" customWidth="1"/>
    <col min="1031" max="1034" width="0" hidden="1" customWidth="1"/>
    <col min="1037" max="1037" width="10.140625" bestFit="1" customWidth="1"/>
    <col min="1281" max="1281" width="3.5703125" bestFit="1" customWidth="1"/>
    <col min="1282" max="1282" width="38.5703125" customWidth="1"/>
    <col min="1283" max="1284" width="16.140625" bestFit="1" customWidth="1"/>
    <col min="1285" max="1285" width="16.42578125" customWidth="1"/>
    <col min="1286" max="1286" width="16.140625" bestFit="1" customWidth="1"/>
    <col min="1287" max="1290" width="0" hidden="1" customWidth="1"/>
    <col min="1293" max="1293" width="10.140625" bestFit="1" customWidth="1"/>
    <col min="1537" max="1537" width="3.5703125" bestFit="1" customWidth="1"/>
    <col min="1538" max="1538" width="38.5703125" customWidth="1"/>
    <col min="1539" max="1540" width="16.140625" bestFit="1" customWidth="1"/>
    <col min="1541" max="1541" width="16.42578125" customWidth="1"/>
    <col min="1542" max="1542" width="16.140625" bestFit="1" customWidth="1"/>
    <col min="1543" max="1546" width="0" hidden="1" customWidth="1"/>
    <col min="1549" max="1549" width="10.140625" bestFit="1" customWidth="1"/>
    <col min="1793" max="1793" width="3.5703125" bestFit="1" customWidth="1"/>
    <col min="1794" max="1794" width="38.5703125" customWidth="1"/>
    <col min="1795" max="1796" width="16.140625" bestFit="1" customWidth="1"/>
    <col min="1797" max="1797" width="16.42578125" customWidth="1"/>
    <col min="1798" max="1798" width="16.140625" bestFit="1" customWidth="1"/>
    <col min="1799" max="1802" width="0" hidden="1" customWidth="1"/>
    <col min="1805" max="1805" width="10.140625" bestFit="1" customWidth="1"/>
    <col min="2049" max="2049" width="3.5703125" bestFit="1" customWidth="1"/>
    <col min="2050" max="2050" width="38.5703125" customWidth="1"/>
    <col min="2051" max="2052" width="16.140625" bestFit="1" customWidth="1"/>
    <col min="2053" max="2053" width="16.42578125" customWidth="1"/>
    <col min="2054" max="2054" width="16.140625" bestFit="1" customWidth="1"/>
    <col min="2055" max="2058" width="0" hidden="1" customWidth="1"/>
    <col min="2061" max="2061" width="10.140625" bestFit="1" customWidth="1"/>
    <col min="2305" max="2305" width="3.5703125" bestFit="1" customWidth="1"/>
    <col min="2306" max="2306" width="38.5703125" customWidth="1"/>
    <col min="2307" max="2308" width="16.140625" bestFit="1" customWidth="1"/>
    <col min="2309" max="2309" width="16.42578125" customWidth="1"/>
    <col min="2310" max="2310" width="16.140625" bestFit="1" customWidth="1"/>
    <col min="2311" max="2314" width="0" hidden="1" customWidth="1"/>
    <col min="2317" max="2317" width="10.140625" bestFit="1" customWidth="1"/>
    <col min="2561" max="2561" width="3.5703125" bestFit="1" customWidth="1"/>
    <col min="2562" max="2562" width="38.5703125" customWidth="1"/>
    <col min="2563" max="2564" width="16.140625" bestFit="1" customWidth="1"/>
    <col min="2565" max="2565" width="16.42578125" customWidth="1"/>
    <col min="2566" max="2566" width="16.140625" bestFit="1" customWidth="1"/>
    <col min="2567" max="2570" width="0" hidden="1" customWidth="1"/>
    <col min="2573" max="2573" width="10.140625" bestFit="1" customWidth="1"/>
    <col min="2817" max="2817" width="3.5703125" bestFit="1" customWidth="1"/>
    <col min="2818" max="2818" width="38.5703125" customWidth="1"/>
    <col min="2819" max="2820" width="16.140625" bestFit="1" customWidth="1"/>
    <col min="2821" max="2821" width="16.42578125" customWidth="1"/>
    <col min="2822" max="2822" width="16.140625" bestFit="1" customWidth="1"/>
    <col min="2823" max="2826" width="0" hidden="1" customWidth="1"/>
    <col min="2829" max="2829" width="10.140625" bestFit="1" customWidth="1"/>
    <col min="3073" max="3073" width="3.5703125" bestFit="1" customWidth="1"/>
    <col min="3074" max="3074" width="38.5703125" customWidth="1"/>
    <col min="3075" max="3076" width="16.140625" bestFit="1" customWidth="1"/>
    <col min="3077" max="3077" width="16.42578125" customWidth="1"/>
    <col min="3078" max="3078" width="16.140625" bestFit="1" customWidth="1"/>
    <col min="3079" max="3082" width="0" hidden="1" customWidth="1"/>
    <col min="3085" max="3085" width="10.140625" bestFit="1" customWidth="1"/>
    <col min="3329" max="3329" width="3.5703125" bestFit="1" customWidth="1"/>
    <col min="3330" max="3330" width="38.5703125" customWidth="1"/>
    <col min="3331" max="3332" width="16.140625" bestFit="1" customWidth="1"/>
    <col min="3333" max="3333" width="16.42578125" customWidth="1"/>
    <col min="3334" max="3334" width="16.140625" bestFit="1" customWidth="1"/>
    <col min="3335" max="3338" width="0" hidden="1" customWidth="1"/>
    <col min="3341" max="3341" width="10.140625" bestFit="1" customWidth="1"/>
    <col min="3585" max="3585" width="3.5703125" bestFit="1" customWidth="1"/>
    <col min="3586" max="3586" width="38.5703125" customWidth="1"/>
    <col min="3587" max="3588" width="16.140625" bestFit="1" customWidth="1"/>
    <col min="3589" max="3589" width="16.42578125" customWidth="1"/>
    <col min="3590" max="3590" width="16.140625" bestFit="1" customWidth="1"/>
    <col min="3591" max="3594" width="0" hidden="1" customWidth="1"/>
    <col min="3597" max="3597" width="10.140625" bestFit="1" customWidth="1"/>
    <col min="3841" max="3841" width="3.5703125" bestFit="1" customWidth="1"/>
    <col min="3842" max="3842" width="38.5703125" customWidth="1"/>
    <col min="3843" max="3844" width="16.140625" bestFit="1" customWidth="1"/>
    <col min="3845" max="3845" width="16.42578125" customWidth="1"/>
    <col min="3846" max="3846" width="16.140625" bestFit="1" customWidth="1"/>
    <col min="3847" max="3850" width="0" hidden="1" customWidth="1"/>
    <col min="3853" max="3853" width="10.140625" bestFit="1" customWidth="1"/>
    <col min="4097" max="4097" width="3.5703125" bestFit="1" customWidth="1"/>
    <col min="4098" max="4098" width="38.5703125" customWidth="1"/>
    <col min="4099" max="4100" width="16.140625" bestFit="1" customWidth="1"/>
    <col min="4101" max="4101" width="16.42578125" customWidth="1"/>
    <col min="4102" max="4102" width="16.140625" bestFit="1" customWidth="1"/>
    <col min="4103" max="4106" width="0" hidden="1" customWidth="1"/>
    <col min="4109" max="4109" width="10.140625" bestFit="1" customWidth="1"/>
    <col min="4353" max="4353" width="3.5703125" bestFit="1" customWidth="1"/>
    <col min="4354" max="4354" width="38.5703125" customWidth="1"/>
    <col min="4355" max="4356" width="16.140625" bestFit="1" customWidth="1"/>
    <col min="4357" max="4357" width="16.42578125" customWidth="1"/>
    <col min="4358" max="4358" width="16.140625" bestFit="1" customWidth="1"/>
    <col min="4359" max="4362" width="0" hidden="1" customWidth="1"/>
    <col min="4365" max="4365" width="10.140625" bestFit="1" customWidth="1"/>
    <col min="4609" max="4609" width="3.5703125" bestFit="1" customWidth="1"/>
    <col min="4610" max="4610" width="38.5703125" customWidth="1"/>
    <col min="4611" max="4612" width="16.140625" bestFit="1" customWidth="1"/>
    <col min="4613" max="4613" width="16.42578125" customWidth="1"/>
    <col min="4614" max="4614" width="16.140625" bestFit="1" customWidth="1"/>
    <col min="4615" max="4618" width="0" hidden="1" customWidth="1"/>
    <col min="4621" max="4621" width="10.140625" bestFit="1" customWidth="1"/>
    <col min="4865" max="4865" width="3.5703125" bestFit="1" customWidth="1"/>
    <col min="4866" max="4866" width="38.5703125" customWidth="1"/>
    <col min="4867" max="4868" width="16.140625" bestFit="1" customWidth="1"/>
    <col min="4869" max="4869" width="16.42578125" customWidth="1"/>
    <col min="4870" max="4870" width="16.140625" bestFit="1" customWidth="1"/>
    <col min="4871" max="4874" width="0" hidden="1" customWidth="1"/>
    <col min="4877" max="4877" width="10.140625" bestFit="1" customWidth="1"/>
    <col min="5121" max="5121" width="3.5703125" bestFit="1" customWidth="1"/>
    <col min="5122" max="5122" width="38.5703125" customWidth="1"/>
    <col min="5123" max="5124" width="16.140625" bestFit="1" customWidth="1"/>
    <col min="5125" max="5125" width="16.42578125" customWidth="1"/>
    <col min="5126" max="5126" width="16.140625" bestFit="1" customWidth="1"/>
    <col min="5127" max="5130" width="0" hidden="1" customWidth="1"/>
    <col min="5133" max="5133" width="10.140625" bestFit="1" customWidth="1"/>
    <col min="5377" max="5377" width="3.5703125" bestFit="1" customWidth="1"/>
    <col min="5378" max="5378" width="38.5703125" customWidth="1"/>
    <col min="5379" max="5380" width="16.140625" bestFit="1" customWidth="1"/>
    <col min="5381" max="5381" width="16.42578125" customWidth="1"/>
    <col min="5382" max="5382" width="16.140625" bestFit="1" customWidth="1"/>
    <col min="5383" max="5386" width="0" hidden="1" customWidth="1"/>
    <col min="5389" max="5389" width="10.140625" bestFit="1" customWidth="1"/>
    <col min="5633" max="5633" width="3.5703125" bestFit="1" customWidth="1"/>
    <col min="5634" max="5634" width="38.5703125" customWidth="1"/>
    <col min="5635" max="5636" width="16.140625" bestFit="1" customWidth="1"/>
    <col min="5637" max="5637" width="16.42578125" customWidth="1"/>
    <col min="5638" max="5638" width="16.140625" bestFit="1" customWidth="1"/>
    <col min="5639" max="5642" width="0" hidden="1" customWidth="1"/>
    <col min="5645" max="5645" width="10.140625" bestFit="1" customWidth="1"/>
    <col min="5889" max="5889" width="3.5703125" bestFit="1" customWidth="1"/>
    <col min="5890" max="5890" width="38.5703125" customWidth="1"/>
    <col min="5891" max="5892" width="16.140625" bestFit="1" customWidth="1"/>
    <col min="5893" max="5893" width="16.42578125" customWidth="1"/>
    <col min="5894" max="5894" width="16.140625" bestFit="1" customWidth="1"/>
    <col min="5895" max="5898" width="0" hidden="1" customWidth="1"/>
    <col min="5901" max="5901" width="10.140625" bestFit="1" customWidth="1"/>
    <col min="6145" max="6145" width="3.5703125" bestFit="1" customWidth="1"/>
    <col min="6146" max="6146" width="38.5703125" customWidth="1"/>
    <col min="6147" max="6148" width="16.140625" bestFit="1" customWidth="1"/>
    <col min="6149" max="6149" width="16.42578125" customWidth="1"/>
    <col min="6150" max="6150" width="16.140625" bestFit="1" customWidth="1"/>
    <col min="6151" max="6154" width="0" hidden="1" customWidth="1"/>
    <col min="6157" max="6157" width="10.140625" bestFit="1" customWidth="1"/>
    <col min="6401" max="6401" width="3.5703125" bestFit="1" customWidth="1"/>
    <col min="6402" max="6402" width="38.5703125" customWidth="1"/>
    <col min="6403" max="6404" width="16.140625" bestFit="1" customWidth="1"/>
    <col min="6405" max="6405" width="16.42578125" customWidth="1"/>
    <col min="6406" max="6406" width="16.140625" bestFit="1" customWidth="1"/>
    <col min="6407" max="6410" width="0" hidden="1" customWidth="1"/>
    <col min="6413" max="6413" width="10.140625" bestFit="1" customWidth="1"/>
    <col min="6657" max="6657" width="3.5703125" bestFit="1" customWidth="1"/>
    <col min="6658" max="6658" width="38.5703125" customWidth="1"/>
    <col min="6659" max="6660" width="16.140625" bestFit="1" customWidth="1"/>
    <col min="6661" max="6661" width="16.42578125" customWidth="1"/>
    <col min="6662" max="6662" width="16.140625" bestFit="1" customWidth="1"/>
    <col min="6663" max="6666" width="0" hidden="1" customWidth="1"/>
    <col min="6669" max="6669" width="10.140625" bestFit="1" customWidth="1"/>
    <col min="6913" max="6913" width="3.5703125" bestFit="1" customWidth="1"/>
    <col min="6914" max="6914" width="38.5703125" customWidth="1"/>
    <col min="6915" max="6916" width="16.140625" bestFit="1" customWidth="1"/>
    <col min="6917" max="6917" width="16.42578125" customWidth="1"/>
    <col min="6918" max="6918" width="16.140625" bestFit="1" customWidth="1"/>
    <col min="6919" max="6922" width="0" hidden="1" customWidth="1"/>
    <col min="6925" max="6925" width="10.140625" bestFit="1" customWidth="1"/>
    <col min="7169" max="7169" width="3.5703125" bestFit="1" customWidth="1"/>
    <col min="7170" max="7170" width="38.5703125" customWidth="1"/>
    <col min="7171" max="7172" width="16.140625" bestFit="1" customWidth="1"/>
    <col min="7173" max="7173" width="16.42578125" customWidth="1"/>
    <col min="7174" max="7174" width="16.140625" bestFit="1" customWidth="1"/>
    <col min="7175" max="7178" width="0" hidden="1" customWidth="1"/>
    <col min="7181" max="7181" width="10.140625" bestFit="1" customWidth="1"/>
    <col min="7425" max="7425" width="3.5703125" bestFit="1" customWidth="1"/>
    <col min="7426" max="7426" width="38.5703125" customWidth="1"/>
    <col min="7427" max="7428" width="16.140625" bestFit="1" customWidth="1"/>
    <col min="7429" max="7429" width="16.42578125" customWidth="1"/>
    <col min="7430" max="7430" width="16.140625" bestFit="1" customWidth="1"/>
    <col min="7431" max="7434" width="0" hidden="1" customWidth="1"/>
    <col min="7437" max="7437" width="10.140625" bestFit="1" customWidth="1"/>
    <col min="7681" max="7681" width="3.5703125" bestFit="1" customWidth="1"/>
    <col min="7682" max="7682" width="38.5703125" customWidth="1"/>
    <col min="7683" max="7684" width="16.140625" bestFit="1" customWidth="1"/>
    <col min="7685" max="7685" width="16.42578125" customWidth="1"/>
    <col min="7686" max="7686" width="16.140625" bestFit="1" customWidth="1"/>
    <col min="7687" max="7690" width="0" hidden="1" customWidth="1"/>
    <col min="7693" max="7693" width="10.140625" bestFit="1" customWidth="1"/>
    <col min="7937" max="7937" width="3.5703125" bestFit="1" customWidth="1"/>
    <col min="7938" max="7938" width="38.5703125" customWidth="1"/>
    <col min="7939" max="7940" width="16.140625" bestFit="1" customWidth="1"/>
    <col min="7941" max="7941" width="16.42578125" customWidth="1"/>
    <col min="7942" max="7942" width="16.140625" bestFit="1" customWidth="1"/>
    <col min="7943" max="7946" width="0" hidden="1" customWidth="1"/>
    <col min="7949" max="7949" width="10.140625" bestFit="1" customWidth="1"/>
    <col min="8193" max="8193" width="3.5703125" bestFit="1" customWidth="1"/>
    <col min="8194" max="8194" width="38.5703125" customWidth="1"/>
    <col min="8195" max="8196" width="16.140625" bestFit="1" customWidth="1"/>
    <col min="8197" max="8197" width="16.42578125" customWidth="1"/>
    <col min="8198" max="8198" width="16.140625" bestFit="1" customWidth="1"/>
    <col min="8199" max="8202" width="0" hidden="1" customWidth="1"/>
    <col min="8205" max="8205" width="10.140625" bestFit="1" customWidth="1"/>
    <col min="8449" max="8449" width="3.5703125" bestFit="1" customWidth="1"/>
    <col min="8450" max="8450" width="38.5703125" customWidth="1"/>
    <col min="8451" max="8452" width="16.140625" bestFit="1" customWidth="1"/>
    <col min="8453" max="8453" width="16.42578125" customWidth="1"/>
    <col min="8454" max="8454" width="16.140625" bestFit="1" customWidth="1"/>
    <col min="8455" max="8458" width="0" hidden="1" customWidth="1"/>
    <col min="8461" max="8461" width="10.140625" bestFit="1" customWidth="1"/>
    <col min="8705" max="8705" width="3.5703125" bestFit="1" customWidth="1"/>
    <col min="8706" max="8706" width="38.5703125" customWidth="1"/>
    <col min="8707" max="8708" width="16.140625" bestFit="1" customWidth="1"/>
    <col min="8709" max="8709" width="16.42578125" customWidth="1"/>
    <col min="8710" max="8710" width="16.140625" bestFit="1" customWidth="1"/>
    <col min="8711" max="8714" width="0" hidden="1" customWidth="1"/>
    <col min="8717" max="8717" width="10.140625" bestFit="1" customWidth="1"/>
    <col min="8961" max="8961" width="3.5703125" bestFit="1" customWidth="1"/>
    <col min="8962" max="8962" width="38.5703125" customWidth="1"/>
    <col min="8963" max="8964" width="16.140625" bestFit="1" customWidth="1"/>
    <col min="8965" max="8965" width="16.42578125" customWidth="1"/>
    <col min="8966" max="8966" width="16.140625" bestFit="1" customWidth="1"/>
    <col min="8967" max="8970" width="0" hidden="1" customWidth="1"/>
    <col min="8973" max="8973" width="10.140625" bestFit="1" customWidth="1"/>
    <col min="9217" max="9217" width="3.5703125" bestFit="1" customWidth="1"/>
    <col min="9218" max="9218" width="38.5703125" customWidth="1"/>
    <col min="9219" max="9220" width="16.140625" bestFit="1" customWidth="1"/>
    <col min="9221" max="9221" width="16.42578125" customWidth="1"/>
    <col min="9222" max="9222" width="16.140625" bestFit="1" customWidth="1"/>
    <col min="9223" max="9226" width="0" hidden="1" customWidth="1"/>
    <col min="9229" max="9229" width="10.140625" bestFit="1" customWidth="1"/>
    <col min="9473" max="9473" width="3.5703125" bestFit="1" customWidth="1"/>
    <col min="9474" max="9474" width="38.5703125" customWidth="1"/>
    <col min="9475" max="9476" width="16.140625" bestFit="1" customWidth="1"/>
    <col min="9477" max="9477" width="16.42578125" customWidth="1"/>
    <col min="9478" max="9478" width="16.140625" bestFit="1" customWidth="1"/>
    <col min="9479" max="9482" width="0" hidden="1" customWidth="1"/>
    <col min="9485" max="9485" width="10.140625" bestFit="1" customWidth="1"/>
    <col min="9729" max="9729" width="3.5703125" bestFit="1" customWidth="1"/>
    <col min="9730" max="9730" width="38.5703125" customWidth="1"/>
    <col min="9731" max="9732" width="16.140625" bestFit="1" customWidth="1"/>
    <col min="9733" max="9733" width="16.42578125" customWidth="1"/>
    <col min="9734" max="9734" width="16.140625" bestFit="1" customWidth="1"/>
    <col min="9735" max="9738" width="0" hidden="1" customWidth="1"/>
    <col min="9741" max="9741" width="10.140625" bestFit="1" customWidth="1"/>
    <col min="9985" max="9985" width="3.5703125" bestFit="1" customWidth="1"/>
    <col min="9986" max="9986" width="38.5703125" customWidth="1"/>
    <col min="9987" max="9988" width="16.140625" bestFit="1" customWidth="1"/>
    <col min="9989" max="9989" width="16.42578125" customWidth="1"/>
    <col min="9990" max="9990" width="16.140625" bestFit="1" customWidth="1"/>
    <col min="9991" max="9994" width="0" hidden="1" customWidth="1"/>
    <col min="9997" max="9997" width="10.140625" bestFit="1" customWidth="1"/>
    <col min="10241" max="10241" width="3.5703125" bestFit="1" customWidth="1"/>
    <col min="10242" max="10242" width="38.5703125" customWidth="1"/>
    <col min="10243" max="10244" width="16.140625" bestFit="1" customWidth="1"/>
    <col min="10245" max="10245" width="16.42578125" customWidth="1"/>
    <col min="10246" max="10246" width="16.140625" bestFit="1" customWidth="1"/>
    <col min="10247" max="10250" width="0" hidden="1" customWidth="1"/>
    <col min="10253" max="10253" width="10.140625" bestFit="1" customWidth="1"/>
    <col min="10497" max="10497" width="3.5703125" bestFit="1" customWidth="1"/>
    <col min="10498" max="10498" width="38.5703125" customWidth="1"/>
    <col min="10499" max="10500" width="16.140625" bestFit="1" customWidth="1"/>
    <col min="10501" max="10501" width="16.42578125" customWidth="1"/>
    <col min="10502" max="10502" width="16.140625" bestFit="1" customWidth="1"/>
    <col min="10503" max="10506" width="0" hidden="1" customWidth="1"/>
    <col min="10509" max="10509" width="10.140625" bestFit="1" customWidth="1"/>
    <col min="10753" max="10753" width="3.5703125" bestFit="1" customWidth="1"/>
    <col min="10754" max="10754" width="38.5703125" customWidth="1"/>
    <col min="10755" max="10756" width="16.140625" bestFit="1" customWidth="1"/>
    <col min="10757" max="10757" width="16.42578125" customWidth="1"/>
    <col min="10758" max="10758" width="16.140625" bestFit="1" customWidth="1"/>
    <col min="10759" max="10762" width="0" hidden="1" customWidth="1"/>
    <col min="10765" max="10765" width="10.140625" bestFit="1" customWidth="1"/>
    <col min="11009" max="11009" width="3.5703125" bestFit="1" customWidth="1"/>
    <col min="11010" max="11010" width="38.5703125" customWidth="1"/>
    <col min="11011" max="11012" width="16.140625" bestFit="1" customWidth="1"/>
    <col min="11013" max="11013" width="16.42578125" customWidth="1"/>
    <col min="11014" max="11014" width="16.140625" bestFit="1" customWidth="1"/>
    <col min="11015" max="11018" width="0" hidden="1" customWidth="1"/>
    <col min="11021" max="11021" width="10.140625" bestFit="1" customWidth="1"/>
    <col min="11265" max="11265" width="3.5703125" bestFit="1" customWidth="1"/>
    <col min="11266" max="11266" width="38.5703125" customWidth="1"/>
    <col min="11267" max="11268" width="16.140625" bestFit="1" customWidth="1"/>
    <col min="11269" max="11269" width="16.42578125" customWidth="1"/>
    <col min="11270" max="11270" width="16.140625" bestFit="1" customWidth="1"/>
    <col min="11271" max="11274" width="0" hidden="1" customWidth="1"/>
    <col min="11277" max="11277" width="10.140625" bestFit="1" customWidth="1"/>
    <col min="11521" max="11521" width="3.5703125" bestFit="1" customWidth="1"/>
    <col min="11522" max="11522" width="38.5703125" customWidth="1"/>
    <col min="11523" max="11524" width="16.140625" bestFit="1" customWidth="1"/>
    <col min="11525" max="11525" width="16.42578125" customWidth="1"/>
    <col min="11526" max="11526" width="16.140625" bestFit="1" customWidth="1"/>
    <col min="11527" max="11530" width="0" hidden="1" customWidth="1"/>
    <col min="11533" max="11533" width="10.140625" bestFit="1" customWidth="1"/>
    <col min="11777" max="11777" width="3.5703125" bestFit="1" customWidth="1"/>
    <col min="11778" max="11778" width="38.5703125" customWidth="1"/>
    <col min="11779" max="11780" width="16.140625" bestFit="1" customWidth="1"/>
    <col min="11781" max="11781" width="16.42578125" customWidth="1"/>
    <col min="11782" max="11782" width="16.140625" bestFit="1" customWidth="1"/>
    <col min="11783" max="11786" width="0" hidden="1" customWidth="1"/>
    <col min="11789" max="11789" width="10.140625" bestFit="1" customWidth="1"/>
    <col min="12033" max="12033" width="3.5703125" bestFit="1" customWidth="1"/>
    <col min="12034" max="12034" width="38.5703125" customWidth="1"/>
    <col min="12035" max="12036" width="16.140625" bestFit="1" customWidth="1"/>
    <col min="12037" max="12037" width="16.42578125" customWidth="1"/>
    <col min="12038" max="12038" width="16.140625" bestFit="1" customWidth="1"/>
    <col min="12039" max="12042" width="0" hidden="1" customWidth="1"/>
    <col min="12045" max="12045" width="10.140625" bestFit="1" customWidth="1"/>
    <col min="12289" max="12289" width="3.5703125" bestFit="1" customWidth="1"/>
    <col min="12290" max="12290" width="38.5703125" customWidth="1"/>
    <col min="12291" max="12292" width="16.140625" bestFit="1" customWidth="1"/>
    <col min="12293" max="12293" width="16.42578125" customWidth="1"/>
    <col min="12294" max="12294" width="16.140625" bestFit="1" customWidth="1"/>
    <col min="12295" max="12298" width="0" hidden="1" customWidth="1"/>
    <col min="12301" max="12301" width="10.140625" bestFit="1" customWidth="1"/>
    <col min="12545" max="12545" width="3.5703125" bestFit="1" customWidth="1"/>
    <col min="12546" max="12546" width="38.5703125" customWidth="1"/>
    <col min="12547" max="12548" width="16.140625" bestFit="1" customWidth="1"/>
    <col min="12549" max="12549" width="16.42578125" customWidth="1"/>
    <col min="12550" max="12550" width="16.140625" bestFit="1" customWidth="1"/>
    <col min="12551" max="12554" width="0" hidden="1" customWidth="1"/>
    <col min="12557" max="12557" width="10.140625" bestFit="1" customWidth="1"/>
    <col min="12801" max="12801" width="3.5703125" bestFit="1" customWidth="1"/>
    <col min="12802" max="12802" width="38.5703125" customWidth="1"/>
    <col min="12803" max="12804" width="16.140625" bestFit="1" customWidth="1"/>
    <col min="12805" max="12805" width="16.42578125" customWidth="1"/>
    <col min="12806" max="12806" width="16.140625" bestFit="1" customWidth="1"/>
    <col min="12807" max="12810" width="0" hidden="1" customWidth="1"/>
    <col min="12813" max="12813" width="10.140625" bestFit="1" customWidth="1"/>
    <col min="13057" max="13057" width="3.5703125" bestFit="1" customWidth="1"/>
    <col min="13058" max="13058" width="38.5703125" customWidth="1"/>
    <col min="13059" max="13060" width="16.140625" bestFit="1" customWidth="1"/>
    <col min="13061" max="13061" width="16.42578125" customWidth="1"/>
    <col min="13062" max="13062" width="16.140625" bestFit="1" customWidth="1"/>
    <col min="13063" max="13066" width="0" hidden="1" customWidth="1"/>
    <col min="13069" max="13069" width="10.140625" bestFit="1" customWidth="1"/>
    <col min="13313" max="13313" width="3.5703125" bestFit="1" customWidth="1"/>
    <col min="13314" max="13314" width="38.5703125" customWidth="1"/>
    <col min="13315" max="13316" width="16.140625" bestFit="1" customWidth="1"/>
    <col min="13317" max="13317" width="16.42578125" customWidth="1"/>
    <col min="13318" max="13318" width="16.140625" bestFit="1" customWidth="1"/>
    <col min="13319" max="13322" width="0" hidden="1" customWidth="1"/>
    <col min="13325" max="13325" width="10.140625" bestFit="1" customWidth="1"/>
    <col min="13569" max="13569" width="3.5703125" bestFit="1" customWidth="1"/>
    <col min="13570" max="13570" width="38.5703125" customWidth="1"/>
    <col min="13571" max="13572" width="16.140625" bestFit="1" customWidth="1"/>
    <col min="13573" max="13573" width="16.42578125" customWidth="1"/>
    <col min="13574" max="13574" width="16.140625" bestFit="1" customWidth="1"/>
    <col min="13575" max="13578" width="0" hidden="1" customWidth="1"/>
    <col min="13581" max="13581" width="10.140625" bestFit="1" customWidth="1"/>
    <col min="13825" max="13825" width="3.5703125" bestFit="1" customWidth="1"/>
    <col min="13826" max="13826" width="38.5703125" customWidth="1"/>
    <col min="13827" max="13828" width="16.140625" bestFit="1" customWidth="1"/>
    <col min="13829" max="13829" width="16.42578125" customWidth="1"/>
    <col min="13830" max="13830" width="16.140625" bestFit="1" customWidth="1"/>
    <col min="13831" max="13834" width="0" hidden="1" customWidth="1"/>
    <col min="13837" max="13837" width="10.140625" bestFit="1" customWidth="1"/>
    <col min="14081" max="14081" width="3.5703125" bestFit="1" customWidth="1"/>
    <col min="14082" max="14082" width="38.5703125" customWidth="1"/>
    <col min="14083" max="14084" width="16.140625" bestFit="1" customWidth="1"/>
    <col min="14085" max="14085" width="16.42578125" customWidth="1"/>
    <col min="14086" max="14086" width="16.140625" bestFit="1" customWidth="1"/>
    <col min="14087" max="14090" width="0" hidden="1" customWidth="1"/>
    <col min="14093" max="14093" width="10.140625" bestFit="1" customWidth="1"/>
    <col min="14337" max="14337" width="3.5703125" bestFit="1" customWidth="1"/>
    <col min="14338" max="14338" width="38.5703125" customWidth="1"/>
    <col min="14339" max="14340" width="16.140625" bestFit="1" customWidth="1"/>
    <col min="14341" max="14341" width="16.42578125" customWidth="1"/>
    <col min="14342" max="14342" width="16.140625" bestFit="1" customWidth="1"/>
    <col min="14343" max="14346" width="0" hidden="1" customWidth="1"/>
    <col min="14349" max="14349" width="10.140625" bestFit="1" customWidth="1"/>
    <col min="14593" max="14593" width="3.5703125" bestFit="1" customWidth="1"/>
    <col min="14594" max="14594" width="38.5703125" customWidth="1"/>
    <col min="14595" max="14596" width="16.140625" bestFit="1" customWidth="1"/>
    <col min="14597" max="14597" width="16.42578125" customWidth="1"/>
    <col min="14598" max="14598" width="16.140625" bestFit="1" customWidth="1"/>
    <col min="14599" max="14602" width="0" hidden="1" customWidth="1"/>
    <col min="14605" max="14605" width="10.140625" bestFit="1" customWidth="1"/>
    <col min="14849" max="14849" width="3.5703125" bestFit="1" customWidth="1"/>
    <col min="14850" max="14850" width="38.5703125" customWidth="1"/>
    <col min="14851" max="14852" width="16.140625" bestFit="1" customWidth="1"/>
    <col min="14853" max="14853" width="16.42578125" customWidth="1"/>
    <col min="14854" max="14854" width="16.140625" bestFit="1" customWidth="1"/>
    <col min="14855" max="14858" width="0" hidden="1" customWidth="1"/>
    <col min="14861" max="14861" width="10.140625" bestFit="1" customWidth="1"/>
    <col min="15105" max="15105" width="3.5703125" bestFit="1" customWidth="1"/>
    <col min="15106" max="15106" width="38.5703125" customWidth="1"/>
    <col min="15107" max="15108" width="16.140625" bestFit="1" customWidth="1"/>
    <col min="15109" max="15109" width="16.42578125" customWidth="1"/>
    <col min="15110" max="15110" width="16.140625" bestFit="1" customWidth="1"/>
    <col min="15111" max="15114" width="0" hidden="1" customWidth="1"/>
    <col min="15117" max="15117" width="10.140625" bestFit="1" customWidth="1"/>
    <col min="15361" max="15361" width="3.5703125" bestFit="1" customWidth="1"/>
    <col min="15362" max="15362" width="38.5703125" customWidth="1"/>
    <col min="15363" max="15364" width="16.140625" bestFit="1" customWidth="1"/>
    <col min="15365" max="15365" width="16.42578125" customWidth="1"/>
    <col min="15366" max="15366" width="16.140625" bestFit="1" customWidth="1"/>
    <col min="15367" max="15370" width="0" hidden="1" customWidth="1"/>
    <col min="15373" max="15373" width="10.140625" bestFit="1" customWidth="1"/>
    <col min="15617" max="15617" width="3.5703125" bestFit="1" customWidth="1"/>
    <col min="15618" max="15618" width="38.5703125" customWidth="1"/>
    <col min="15619" max="15620" width="16.140625" bestFit="1" customWidth="1"/>
    <col min="15621" max="15621" width="16.42578125" customWidth="1"/>
    <col min="15622" max="15622" width="16.140625" bestFit="1" customWidth="1"/>
    <col min="15623" max="15626" width="0" hidden="1" customWidth="1"/>
    <col min="15629" max="15629" width="10.140625" bestFit="1" customWidth="1"/>
    <col min="15873" max="15873" width="3.5703125" bestFit="1" customWidth="1"/>
    <col min="15874" max="15874" width="38.5703125" customWidth="1"/>
    <col min="15875" max="15876" width="16.140625" bestFit="1" customWidth="1"/>
    <col min="15877" max="15877" width="16.42578125" customWidth="1"/>
    <col min="15878" max="15878" width="16.140625" bestFit="1" customWidth="1"/>
    <col min="15879" max="15882" width="0" hidden="1" customWidth="1"/>
    <col min="15885" max="15885" width="10.140625" bestFit="1" customWidth="1"/>
    <col min="16129" max="16129" width="3.5703125" bestFit="1" customWidth="1"/>
    <col min="16130" max="16130" width="38.5703125" customWidth="1"/>
    <col min="16131" max="16132" width="16.140625" bestFit="1" customWidth="1"/>
    <col min="16133" max="16133" width="16.42578125" customWidth="1"/>
    <col min="16134" max="16134" width="16.140625" bestFit="1" customWidth="1"/>
    <col min="16135" max="16138" width="0" hidden="1" customWidth="1"/>
    <col min="16141" max="16141" width="10.140625" bestFit="1" customWidth="1"/>
  </cols>
  <sheetData>
    <row r="6" spans="1:13" x14ac:dyDescent="0.25">
      <c r="B6" s="1" t="str">
        <f>+[1]BALANZA!B1</f>
        <v>CORPORACION DEL ACUEDUCTO Y ALCANTARILLADO DE MOCA</v>
      </c>
      <c r="C6" s="1"/>
      <c r="D6" s="1"/>
      <c r="E6" s="1"/>
      <c r="F6" s="1"/>
    </row>
    <row r="7" spans="1:13" x14ac:dyDescent="0.25">
      <c r="A7" s="3" t="s">
        <v>0</v>
      </c>
      <c r="B7" s="3"/>
      <c r="C7" s="3"/>
      <c r="D7" s="3"/>
      <c r="E7" s="3"/>
      <c r="F7" s="3"/>
      <c r="G7" s="4"/>
      <c r="H7" s="4"/>
    </row>
    <row r="8" spans="1:13" x14ac:dyDescent="0.25">
      <c r="A8" s="3" t="str">
        <f>("Durante el Periodo Terminado el "&amp;[1]BALANZA!B3&amp;"")</f>
        <v>Durante el Periodo Terminado el 30 de Noviembre del 2025</v>
      </c>
      <c r="B8" s="3"/>
      <c r="C8" s="3"/>
      <c r="D8" s="3"/>
      <c r="E8" s="3"/>
      <c r="F8" s="3"/>
      <c r="G8" s="4"/>
      <c r="H8" s="4"/>
    </row>
    <row r="9" spans="1:13" x14ac:dyDescent="0.25">
      <c r="A9" s="3" t="s">
        <v>1</v>
      </c>
      <c r="B9" s="3"/>
      <c r="C9" s="3"/>
      <c r="D9" s="3"/>
      <c r="E9" s="3"/>
      <c r="F9" s="3"/>
      <c r="G9" s="4"/>
      <c r="H9" s="4"/>
    </row>
    <row r="10" spans="1:13" x14ac:dyDescent="0.25">
      <c r="A10" s="5" t="s">
        <v>2</v>
      </c>
      <c r="B10" s="5"/>
      <c r="C10" s="5"/>
      <c r="D10" s="5"/>
      <c r="E10" s="5"/>
      <c r="F10" s="5"/>
      <c r="G10" s="6"/>
      <c r="H10" s="6"/>
    </row>
    <row r="11" spans="1:13" x14ac:dyDescent="0.25">
      <c r="A11" s="7"/>
      <c r="B11" s="7"/>
      <c r="C11" s="7"/>
      <c r="D11" s="7"/>
      <c r="E11" s="7"/>
      <c r="F11" s="7"/>
      <c r="G11" s="7"/>
      <c r="H11" s="7"/>
    </row>
    <row r="12" spans="1:13" ht="42.75" x14ac:dyDescent="0.25">
      <c r="A12" s="8" t="s">
        <v>3</v>
      </c>
      <c r="B12" s="8"/>
      <c r="C12" s="9" t="s">
        <v>4</v>
      </c>
      <c r="D12" s="9" t="s">
        <v>5</v>
      </c>
      <c r="E12" s="9" t="s">
        <v>6</v>
      </c>
      <c r="F12" s="9" t="s">
        <v>7</v>
      </c>
    </row>
    <row r="13" spans="1:13" x14ac:dyDescent="0.25">
      <c r="A13" s="10">
        <v>1</v>
      </c>
      <c r="B13" s="11" t="s">
        <v>8</v>
      </c>
      <c r="C13" s="12">
        <f>SUM(C14:C22)</f>
        <v>447209117</v>
      </c>
      <c r="D13" s="12">
        <f>SUM(D14:D22)</f>
        <v>356615953.08000004</v>
      </c>
      <c r="E13" s="13">
        <f>+D13/C13</f>
        <v>0.79742549855037959</v>
      </c>
      <c r="F13" s="12">
        <f>SUM(F14:F22)</f>
        <v>90593163.919999987</v>
      </c>
      <c r="I13" s="14">
        <f>+D13-[1]ERF!B14</f>
        <v>0</v>
      </c>
      <c r="M13" s="15"/>
    </row>
    <row r="14" spans="1:13" hidden="1" x14ac:dyDescent="0.25">
      <c r="A14" s="16">
        <v>1.1000000000000001</v>
      </c>
      <c r="B14" s="17" t="s">
        <v>9</v>
      </c>
      <c r="C14" s="18">
        <v>0</v>
      </c>
      <c r="D14" s="18">
        <v>0</v>
      </c>
      <c r="E14" s="19">
        <f t="shared" ref="E14:E22" si="0">IFERROR(+D14/C14,0)</f>
        <v>0</v>
      </c>
      <c r="F14" s="18">
        <f>+C14-D14</f>
        <v>0</v>
      </c>
    </row>
    <row r="15" spans="1:13" hidden="1" x14ac:dyDescent="0.25">
      <c r="A15" s="16">
        <v>1.2</v>
      </c>
      <c r="B15" s="17" t="s">
        <v>10</v>
      </c>
      <c r="C15" s="18">
        <v>0</v>
      </c>
      <c r="D15" s="18">
        <v>0</v>
      </c>
      <c r="E15" s="19">
        <f t="shared" si="0"/>
        <v>0</v>
      </c>
      <c r="F15" s="18">
        <f t="shared" ref="F15:F22" si="1">+C15-D15</f>
        <v>0</v>
      </c>
    </row>
    <row r="16" spans="1:13" hidden="1" x14ac:dyDescent="0.25">
      <c r="A16" s="16">
        <v>1.3</v>
      </c>
      <c r="B16" s="17" t="s">
        <v>11</v>
      </c>
      <c r="C16" s="18">
        <v>0</v>
      </c>
      <c r="D16" s="18">
        <v>0</v>
      </c>
      <c r="E16" s="19">
        <f t="shared" si="0"/>
        <v>0</v>
      </c>
      <c r="F16" s="18">
        <f t="shared" si="1"/>
        <v>0</v>
      </c>
    </row>
    <row r="17" spans="1:10" x14ac:dyDescent="0.25">
      <c r="A17" s="16">
        <v>1.4</v>
      </c>
      <c r="B17" s="17" t="s">
        <v>12</v>
      </c>
      <c r="C17" s="18">
        <f>+'[1]Pres A'!E289+'[1]Pres A'!E290</f>
        <v>106739117</v>
      </c>
      <c r="D17" s="18">
        <f>+'[1]Pres A'!G292-D18</f>
        <v>94840009</v>
      </c>
      <c r="E17" s="19">
        <f t="shared" si="0"/>
        <v>0.88852158108072044</v>
      </c>
      <c r="F17" s="18">
        <f t="shared" si="1"/>
        <v>11899108</v>
      </c>
    </row>
    <row r="18" spans="1:10" x14ac:dyDescent="0.25">
      <c r="A18" s="16">
        <v>1.5</v>
      </c>
      <c r="B18" s="17" t="s">
        <v>13</v>
      </c>
      <c r="C18" s="18">
        <f>+'[1]Pres A'!E291</f>
        <v>100470000</v>
      </c>
      <c r="D18" s="18">
        <f>+'[1]Notas NF'!D522</f>
        <v>92097500</v>
      </c>
      <c r="E18" s="19">
        <f t="shared" si="0"/>
        <v>0.91666666666666663</v>
      </c>
      <c r="F18" s="18">
        <f t="shared" si="1"/>
        <v>8372500</v>
      </c>
    </row>
    <row r="19" spans="1:10" hidden="1" x14ac:dyDescent="0.25">
      <c r="A19" s="16">
        <v>1.6</v>
      </c>
      <c r="B19" s="17" t="s">
        <v>14</v>
      </c>
      <c r="C19" s="18"/>
      <c r="D19" s="18">
        <v>0</v>
      </c>
      <c r="E19" s="19">
        <f t="shared" si="0"/>
        <v>0</v>
      </c>
      <c r="F19" s="18">
        <f t="shared" si="1"/>
        <v>0</v>
      </c>
    </row>
    <row r="20" spans="1:10" hidden="1" x14ac:dyDescent="0.25">
      <c r="A20" s="16">
        <v>1.7</v>
      </c>
      <c r="B20" s="17" t="s">
        <v>15</v>
      </c>
      <c r="C20" s="18">
        <v>0</v>
      </c>
      <c r="D20" s="18">
        <v>0</v>
      </c>
      <c r="E20" s="19">
        <f t="shared" si="0"/>
        <v>0</v>
      </c>
      <c r="F20" s="18">
        <f t="shared" si="1"/>
        <v>0</v>
      </c>
    </row>
    <row r="21" spans="1:10" hidden="1" x14ac:dyDescent="0.25">
      <c r="A21" s="16">
        <v>1.8</v>
      </c>
      <c r="B21" s="17" t="s">
        <v>16</v>
      </c>
      <c r="C21" s="18">
        <f>+'[1]Pres A'!E293</f>
        <v>0</v>
      </c>
      <c r="D21" s="18">
        <v>0</v>
      </c>
      <c r="E21" s="19">
        <f t="shared" si="0"/>
        <v>0</v>
      </c>
      <c r="F21" s="18">
        <f t="shared" si="1"/>
        <v>0</v>
      </c>
    </row>
    <row r="22" spans="1:10" x14ac:dyDescent="0.25">
      <c r="A22" s="16">
        <v>1.9</v>
      </c>
      <c r="B22" s="17" t="s">
        <v>17</v>
      </c>
      <c r="C22" s="18">
        <f>+'[1]Pres A'!E295</f>
        <v>240000000</v>
      </c>
      <c r="D22" s="18">
        <f>+'[1]Pres A'!G295</f>
        <v>169678444.08000001</v>
      </c>
      <c r="E22" s="19">
        <f t="shared" si="0"/>
        <v>0.70699351700000002</v>
      </c>
      <c r="F22" s="18">
        <f t="shared" si="1"/>
        <v>70321555.919999987</v>
      </c>
    </row>
    <row r="23" spans="1:10" x14ac:dyDescent="0.25">
      <c r="A23" s="10">
        <v>2</v>
      </c>
      <c r="B23" s="11" t="s">
        <v>18</v>
      </c>
      <c r="C23" s="12">
        <f>SUM(C24:C29)</f>
        <v>447209117</v>
      </c>
      <c r="D23" s="12">
        <f ca="1">SUM(D24:D29)</f>
        <v>335093671.93999994</v>
      </c>
      <c r="E23" s="13">
        <v>0</v>
      </c>
      <c r="F23" s="12">
        <f ca="1">SUM(F24:F29)</f>
        <v>112115445.06000002</v>
      </c>
    </row>
    <row r="24" spans="1:10" ht="14.25" customHeight="1" x14ac:dyDescent="0.25">
      <c r="A24" s="16">
        <v>2.1</v>
      </c>
      <c r="B24" s="17" t="s">
        <v>19</v>
      </c>
      <c r="C24" s="18">
        <f>+'[1]Pres A'!E309</f>
        <v>205541326</v>
      </c>
      <c r="D24" s="18">
        <f ca="1">+'[1]Pres A'!G309</f>
        <v>181971972.97999999</v>
      </c>
      <c r="E24" s="19">
        <f t="shared" ref="E24:E29" ca="1" si="2">IFERROR(+D24/C24,0)</f>
        <v>0.88533034461400717</v>
      </c>
      <c r="F24" s="18">
        <f t="shared" ref="F24:F29" ca="1" si="3">+C24-D24</f>
        <v>23569353.020000011</v>
      </c>
      <c r="H24" s="20">
        <f>+C24/$C$23</f>
        <v>0.45960897975163595</v>
      </c>
      <c r="I24" s="21">
        <f ca="1">+D24/$D$23</f>
        <v>0.5430480734729688</v>
      </c>
    </row>
    <row r="25" spans="1:10" x14ac:dyDescent="0.25">
      <c r="A25" s="16">
        <v>2.2000000000000002</v>
      </c>
      <c r="B25" s="17" t="s">
        <v>20</v>
      </c>
      <c r="C25" s="18">
        <f>+'[1]Pres A'!E310</f>
        <v>83299981</v>
      </c>
      <c r="D25" s="18">
        <f ca="1">+'[1]Pres A'!G310</f>
        <v>85236058.11999999</v>
      </c>
      <c r="E25" s="19">
        <f t="shared" ca="1" si="2"/>
        <v>1.0232422276302799</v>
      </c>
      <c r="F25" s="18">
        <f t="shared" ca="1" si="3"/>
        <v>-1936077.1199999899</v>
      </c>
      <c r="H25" s="20">
        <f>+C25/$C$23</f>
        <v>0.18626628535392761</v>
      </c>
      <c r="I25" s="21">
        <f ca="1">+D25/$D$23</f>
        <v>0.25436486946032777</v>
      </c>
    </row>
    <row r="26" spans="1:10" x14ac:dyDescent="0.25">
      <c r="A26" s="16">
        <v>2.2999999999999998</v>
      </c>
      <c r="B26" s="17" t="s">
        <v>21</v>
      </c>
      <c r="C26" s="18">
        <f>+'[1]Pres A'!E311</f>
        <v>55936058</v>
      </c>
      <c r="D26" s="18">
        <f ca="1">+'[1]Pres A'!G311</f>
        <v>26223803.279999997</v>
      </c>
      <c r="E26" s="19">
        <f t="shared" ca="1" si="2"/>
        <v>0.46881750730450111</v>
      </c>
      <c r="F26" s="18">
        <f t="shared" ca="1" si="3"/>
        <v>29712254.720000003</v>
      </c>
      <c r="H26" s="20">
        <f>+C26/$C$23</f>
        <v>0.12507808064208137</v>
      </c>
      <c r="I26" s="21">
        <f ca="1">+D26/$D$23</f>
        <v>7.8258127430993349E-2</v>
      </c>
    </row>
    <row r="27" spans="1:10" x14ac:dyDescent="0.25">
      <c r="A27" s="16">
        <v>2.4</v>
      </c>
      <c r="B27" s="17" t="s">
        <v>22</v>
      </c>
      <c r="C27" s="18">
        <f>+'[1]Pres A'!E312</f>
        <v>0</v>
      </c>
      <c r="D27" s="18">
        <f ca="1">+'[1]Pres A'!G312</f>
        <v>30000</v>
      </c>
      <c r="E27" s="19">
        <f t="shared" ca="1" si="2"/>
        <v>0</v>
      </c>
      <c r="F27" s="18">
        <f t="shared" ca="1" si="3"/>
        <v>-30000</v>
      </c>
      <c r="H27" s="20"/>
      <c r="I27" s="21"/>
    </row>
    <row r="28" spans="1:10" x14ac:dyDescent="0.25">
      <c r="A28" s="16">
        <v>2.6</v>
      </c>
      <c r="B28" s="17" t="s">
        <v>23</v>
      </c>
      <c r="C28" s="18">
        <f>+'[1]Pres A'!E313</f>
        <v>1961752</v>
      </c>
      <c r="D28" s="18">
        <f ca="1">+'[1]Pres A'!G313</f>
        <v>13117424.629999995</v>
      </c>
      <c r="E28" s="19">
        <f t="shared" ca="1" si="2"/>
        <v>6.6865865970826057</v>
      </c>
      <c r="F28" s="18">
        <f t="shared" ca="1" si="3"/>
        <v>-11155672.629999995</v>
      </c>
      <c r="H28" s="20">
        <f>+C28/$C$23</f>
        <v>4.3866547559673298E-3</v>
      </c>
      <c r="I28" s="21">
        <f ca="1">+D28/$D$23</f>
        <v>3.9145545644170596E-2</v>
      </c>
    </row>
    <row r="29" spans="1:10" x14ac:dyDescent="0.25">
      <c r="A29" s="16">
        <v>2.7</v>
      </c>
      <c r="B29" s="17" t="s">
        <v>24</v>
      </c>
      <c r="C29" s="18">
        <f>+'[1]Pres A'!E314</f>
        <v>100470000</v>
      </c>
      <c r="D29" s="18">
        <f ca="1">+'[1]Pres A'!G314</f>
        <v>28514412.93</v>
      </c>
      <c r="E29" s="19">
        <f t="shared" ca="1" si="2"/>
        <v>0.28381022126007766</v>
      </c>
      <c r="F29" s="18">
        <f t="shared" ca="1" si="3"/>
        <v>71955587.069999993</v>
      </c>
      <c r="H29" s="22"/>
      <c r="I29" s="23"/>
    </row>
    <row r="30" spans="1:10" ht="15.75" customHeight="1" x14ac:dyDescent="0.25">
      <c r="A30" s="24"/>
      <c r="B30" s="25" t="s">
        <v>25</v>
      </c>
      <c r="C30" s="26">
        <f>+C13-C23</f>
        <v>0</v>
      </c>
      <c r="D30" s="26">
        <f ca="1">+D13-D23</f>
        <v>21522281.140000105</v>
      </c>
      <c r="E30" s="27">
        <v>0</v>
      </c>
      <c r="F30" s="26">
        <f ca="1">+F13-F23</f>
        <v>-21522281.14000003</v>
      </c>
      <c r="I30" s="14">
        <v>13052</v>
      </c>
      <c r="J30" s="15">
        <f>+I30</f>
        <v>13052</v>
      </c>
    </row>
    <row r="31" spans="1:10" ht="16.5" hidden="1" customHeight="1" x14ac:dyDescent="0.25">
      <c r="D31" s="28">
        <f ca="1">+[1]ERF!B33-'[1]Pres A'!G314-[1]EEP2!D30</f>
        <v>-10348300.68</v>
      </c>
      <c r="J31">
        <v>21686</v>
      </c>
    </row>
    <row r="32" spans="1:10" x14ac:dyDescent="0.25">
      <c r="B32" s="29"/>
      <c r="I32" s="14">
        <f ca="1">+D28</f>
        <v>13117424.629999995</v>
      </c>
      <c r="J32">
        <v>2414</v>
      </c>
    </row>
    <row r="33" spans="1:10" ht="49.5" customHeight="1" x14ac:dyDescent="0.25">
      <c r="B33" s="30" t="s">
        <v>26</v>
      </c>
      <c r="C33" s="30"/>
      <c r="D33" s="30"/>
      <c r="E33" s="30"/>
      <c r="F33" s="30"/>
      <c r="I33" s="14"/>
    </row>
    <row r="34" spans="1:10" x14ac:dyDescent="0.25">
      <c r="I34" s="14"/>
    </row>
    <row r="35" spans="1:10" x14ac:dyDescent="0.25">
      <c r="I35" s="14"/>
    </row>
    <row r="36" spans="1:10" x14ac:dyDescent="0.25">
      <c r="I36" s="14"/>
    </row>
    <row r="37" spans="1:10" x14ac:dyDescent="0.25">
      <c r="I37" s="14"/>
    </row>
    <row r="38" spans="1:10" x14ac:dyDescent="0.25">
      <c r="I38" s="14"/>
    </row>
    <row r="39" spans="1:10" x14ac:dyDescent="0.25">
      <c r="I39" s="14">
        <f ca="1">+I30-I32</f>
        <v>-13104372.629999995</v>
      </c>
      <c r="J39">
        <v>9128</v>
      </c>
    </row>
    <row r="40" spans="1:10" x14ac:dyDescent="0.25">
      <c r="A40" s="31"/>
      <c r="B40" s="32" t="s">
        <v>27</v>
      </c>
      <c r="C40" s="33"/>
      <c r="D40" s="33"/>
      <c r="E40" s="34" t="str">
        <f>+[1]EFE2!B68</f>
        <v>Licda. María Patricia Almonte</v>
      </c>
      <c r="F40" s="34"/>
      <c r="G40" s="31"/>
      <c r="I40" s="14"/>
    </row>
    <row r="41" spans="1:10" x14ac:dyDescent="0.25">
      <c r="A41" s="31"/>
      <c r="B41" s="35" t="s">
        <v>28</v>
      </c>
      <c r="C41" s="36"/>
      <c r="D41" s="36"/>
      <c r="E41" s="37" t="str">
        <f>+[1]EFE2!B69</f>
        <v>Directora Administrativa-Financiera</v>
      </c>
      <c r="F41" s="37"/>
      <c r="G41" s="31"/>
      <c r="I41" s="14"/>
    </row>
    <row r="42" spans="1:10" x14ac:dyDescent="0.25">
      <c r="A42" s="31"/>
      <c r="B42" s="31"/>
      <c r="C42" s="31"/>
      <c r="D42" s="31"/>
      <c r="E42" s="31"/>
      <c r="F42" s="31"/>
      <c r="G42" s="31"/>
    </row>
    <row r="43" spans="1:10" x14ac:dyDescent="0.25">
      <c r="A43" s="31"/>
      <c r="B43" s="31"/>
      <c r="C43" s="31"/>
      <c r="D43" s="31"/>
      <c r="E43" s="31"/>
      <c r="F43" s="31"/>
      <c r="G43" s="31"/>
    </row>
    <row r="44" spans="1:10" x14ac:dyDescent="0.25">
      <c r="A44" s="31"/>
      <c r="B44" s="34"/>
      <c r="C44" s="34"/>
      <c r="D44" s="34"/>
      <c r="E44" s="34"/>
      <c r="F44" s="34"/>
      <c r="G44" s="31"/>
    </row>
    <row r="45" spans="1:10" x14ac:dyDescent="0.25">
      <c r="A45" s="31"/>
      <c r="B45" s="37"/>
      <c r="C45" s="37"/>
      <c r="D45" s="37"/>
      <c r="E45" s="37"/>
      <c r="F45" s="37"/>
      <c r="G45" s="31"/>
    </row>
    <row r="46" spans="1:10" x14ac:dyDescent="0.25">
      <c r="A46" s="31"/>
      <c r="B46" s="31"/>
      <c r="C46" s="31"/>
      <c r="D46" s="31"/>
      <c r="E46" s="31"/>
      <c r="F46" s="31"/>
      <c r="G46" s="31"/>
    </row>
    <row r="47" spans="1:10" x14ac:dyDescent="0.25">
      <c r="A47" s="31"/>
      <c r="B47" s="31"/>
      <c r="C47" s="31"/>
      <c r="D47" s="31"/>
      <c r="E47" s="31"/>
      <c r="F47" s="31"/>
      <c r="G47" s="31"/>
    </row>
    <row r="48" spans="1:10" x14ac:dyDescent="0.25">
      <c r="A48" s="31"/>
      <c r="B48" s="34" t="s">
        <v>29</v>
      </c>
      <c r="C48" s="34"/>
      <c r="D48" s="34"/>
      <c r="E48" s="34"/>
      <c r="F48" s="34"/>
      <c r="G48" s="34"/>
    </row>
    <row r="49" spans="1:7" x14ac:dyDescent="0.25">
      <c r="A49" s="31"/>
      <c r="B49" s="37" t="s">
        <v>30</v>
      </c>
      <c r="C49" s="37"/>
      <c r="D49" s="37"/>
      <c r="E49" s="37"/>
      <c r="F49" s="37"/>
      <c r="G49" s="37"/>
    </row>
  </sheetData>
  <mergeCells count="14">
    <mergeCell ref="B48:G48"/>
    <mergeCell ref="B49:G49"/>
    <mergeCell ref="A12:B12"/>
    <mergeCell ref="B33:F33"/>
    <mergeCell ref="E40:F40"/>
    <mergeCell ref="E41:F41"/>
    <mergeCell ref="B44:F44"/>
    <mergeCell ref="B45:F45"/>
    <mergeCell ref="B6:F6"/>
    <mergeCell ref="A7:F7"/>
    <mergeCell ref="A8:F8"/>
    <mergeCell ref="A9:F9"/>
    <mergeCell ref="A10:F10"/>
    <mergeCell ref="A11:H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2025-12-12T16:58:22Z</dcterms:created>
  <dcterms:modified xsi:type="dcterms:W3CDTF">2025-12-12T17:00:47Z</dcterms:modified>
</cp:coreProperties>
</file>