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9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<sst xmlns="http://schemas.openxmlformats.org/spreadsheetml/2006/main" count="52" uniqueCount="50">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</sst>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487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marzo de 2024  y  2023</v>
          </cell>
        </row>
        <row r="4">
          <cell r="B4">
            <v>2024</v>
          </cell>
          <cell r="C4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52">
          <cell r="C152">
            <v>0</v>
          </cell>
          <cell r="D152">
            <v>13208228.880000001</v>
          </cell>
        </row>
        <row r="363">
          <cell r="C363">
            <v>99641.419999999984</v>
          </cell>
        </row>
        <row r="529">
          <cell r="C529">
            <v>1180896.6100000001</v>
          </cell>
        </row>
      </sheetData>
      <sheetData sheetId="9">
        <row r="23">
          <cell r="K23">
            <v>2523816.1700000013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42067977.359999999</v>
          </cell>
        </row>
        <row r="12">
          <cell r="B12">
            <v>73678492.010000005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-1180896.6100000001</v>
          </cell>
        </row>
      </sheetData>
      <sheetData sheetId="14"/>
      <sheetData sheetId="15"/>
      <sheetData sheetId="16">
        <row r="8">
          <cell r="B8">
            <v>259377429.74000001</v>
          </cell>
          <cell r="C8">
            <v>198749953.56999999</v>
          </cell>
        </row>
        <row r="12">
          <cell r="H12">
            <v>-50829.730000000447</v>
          </cell>
        </row>
        <row r="13">
          <cell r="H13">
            <v>111963.84</v>
          </cell>
        </row>
        <row r="24">
          <cell r="J24">
            <v>99641.419999999984</v>
          </cell>
        </row>
        <row r="33">
          <cell r="H33">
            <v>0</v>
          </cell>
        </row>
        <row r="34">
          <cell r="H34">
            <v>1150443.8800000008</v>
          </cell>
        </row>
        <row r="35">
          <cell r="L35">
            <v>0</v>
          </cell>
        </row>
        <row r="37">
          <cell r="H37">
            <v>-240097.31000000006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-45573325.799999997</v>
          </cell>
        </row>
        <row r="79">
          <cell r="H79">
            <v>0</v>
          </cell>
        </row>
        <row r="80">
          <cell r="H80">
            <v>-3341024.66</v>
          </cell>
        </row>
        <row r="83">
          <cell r="H83">
            <v>-17681523.050000001</v>
          </cell>
        </row>
        <row r="84">
          <cell r="H84">
            <v>-179013.08</v>
          </cell>
          <cell r="J84">
            <v>0</v>
          </cell>
        </row>
        <row r="90">
          <cell r="H9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marzo de 2024  y  2023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2024</v>
      </c>
      <c r="C11" s="7">
        <f>+[1]BALANZA!C4</f>
        <v>2023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42067977.359999999</v>
      </c>
      <c r="C15" s="10">
        <v>180816067.19999999</v>
      </c>
      <c r="D15" s="2"/>
      <c r="F15" s="2"/>
    </row>
    <row r="16" spans="1:6" x14ac:dyDescent="0.25">
      <c r="A16" s="9" t="s">
        <v>6</v>
      </c>
      <c r="B16" s="10">
        <f>+[1]ERF!B12+'[1]Notas NF'!D152-'[1]Notas NF'!C152</f>
        <v>86886720.890000001</v>
      </c>
      <c r="C16" s="10">
        <v>174407622.61000001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[1]A!H90</f>
        <v>0</v>
      </c>
      <c r="C20" s="10">
        <v>149428.04999999999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-44392429.189999998</v>
      </c>
      <c r="C22" s="10">
        <v>-197427063.78999999</v>
      </c>
      <c r="D22" s="2"/>
      <c r="F22" s="2"/>
    </row>
    <row r="23" spans="1:7" x14ac:dyDescent="0.25">
      <c r="A23" s="9" t="s">
        <v>13</v>
      </c>
      <c r="B23" s="10">
        <f>-'[1]Notas NF'!C529</f>
        <v>-1180896.6100000001</v>
      </c>
      <c r="C23" s="10">
        <v>-1774503.18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[1]A!H12+[1]A!H13+[1]A!H33+[1]A!H34+[1]A!H80+[1]A!H83+[1]A!H84+[1]A!H37+[1]A!H40-'[1]Notas NF'!C363+[1]A!J24</f>
        <v>-20230080.109999996</v>
      </c>
      <c r="C25" s="10">
        <v>-117168080.86999999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0</v>
      </c>
      <c r="C28" s="12">
        <v>-391500</v>
      </c>
      <c r="D28" s="2"/>
      <c r="F28" s="2"/>
    </row>
    <row r="29" spans="1:7" x14ac:dyDescent="0.25">
      <c r="A29" s="13" t="s">
        <v>18</v>
      </c>
      <c r="B29" s="14">
        <f>SUM(B13:B28)</f>
        <v>63151292.340000004</v>
      </c>
      <c r="C29" s="14">
        <f>SUM(C13:C28)</f>
        <v>38611970.020000026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idden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x14ac:dyDescent="0.25">
      <c r="A38" s="9" t="s">
        <v>26</v>
      </c>
      <c r="B38" s="10">
        <f>-[1]nota13!K23</f>
        <v>-2523816.1700000013</v>
      </c>
      <c r="C38" s="10">
        <v>-17058247.190000001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-2523816.1700000013</v>
      </c>
      <c r="C45" s="14">
        <f>SUM(C32:C44)</f>
        <v>-17058247.190000001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C60" s="11"/>
      <c r="D60" s="2"/>
      <c r="F60" s="2"/>
    </row>
    <row r="61" spans="1:6" x14ac:dyDescent="0.25">
      <c r="A61" s="9" t="s">
        <v>45</v>
      </c>
      <c r="B61" s="10">
        <f>+B29+B45</f>
        <v>60627476.170000002</v>
      </c>
      <c r="C61" s="10">
        <v>21553722.830000024</v>
      </c>
      <c r="D61" s="2"/>
      <c r="F61" s="2"/>
    </row>
    <row r="62" spans="1:6" x14ac:dyDescent="0.25">
      <c r="A62" s="9" t="s">
        <v>46</v>
      </c>
      <c r="B62" s="12">
        <f>[1]A!C8</f>
        <v>198749953.56999999</v>
      </c>
      <c r="C62" s="12">
        <v>177196230.74000001</v>
      </c>
      <c r="D62" s="2"/>
      <c r="F62" s="2"/>
    </row>
    <row r="63" spans="1:6" ht="15.75" thickBot="1" x14ac:dyDescent="0.3">
      <c r="A63" s="13" t="s">
        <v>47</v>
      </c>
      <c r="B63" s="20">
        <f>[1]A!B8</f>
        <v>259377429.74000001</v>
      </c>
      <c r="C63" s="20">
        <f>+C61+C62</f>
        <v>198749953.57000002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1">
        <f>+B29+B45+B59+B62-B63</f>
        <v>0</v>
      </c>
      <c r="C65" s="21">
        <f>+C29+C45+C59+C62-C63</f>
        <v>0</v>
      </c>
    </row>
    <row r="66" spans="1:5" x14ac:dyDescent="0.25">
      <c r="B66" s="22"/>
      <c r="C66" s="22"/>
    </row>
    <row r="67" spans="1:5" x14ac:dyDescent="0.25">
      <c r="B67" s="22"/>
      <c r="C67" s="22"/>
    </row>
    <row r="68" spans="1:5" s="25" customFormat="1" x14ac:dyDescent="0.25">
      <c r="A68" s="23" t="str">
        <f>+'[1]ES F '!A64</f>
        <v>Licda. Paula Maileny Morillo</v>
      </c>
      <c r="B68" s="24" t="str">
        <f>+[1]ERF!B41</f>
        <v>Licda. María Patricia Almonte</v>
      </c>
      <c r="C68" s="24"/>
      <c r="E68" s="26"/>
    </row>
    <row r="69" spans="1:5" s="25" customFormat="1" x14ac:dyDescent="0.25">
      <c r="A69" s="27" t="s">
        <v>48</v>
      </c>
      <c r="B69" s="28" t="str">
        <f>+[1]ERF!B42</f>
        <v>Directora Administrativa-Financiera</v>
      </c>
      <c r="C69" s="28"/>
      <c r="E69" s="26"/>
    </row>
    <row r="70" spans="1:5" s="25" customFormat="1" x14ac:dyDescent="0.25">
      <c r="A70" s="29"/>
      <c r="B70" s="30"/>
      <c r="C70" s="30"/>
      <c r="E70" s="26"/>
    </row>
    <row r="71" spans="1:5" s="25" customFormat="1" x14ac:dyDescent="0.25">
      <c r="A71" s="24"/>
      <c r="B71" s="24"/>
      <c r="C71" s="24"/>
      <c r="E71" s="26"/>
    </row>
    <row r="72" spans="1:5" s="25" customFormat="1" x14ac:dyDescent="0.25">
      <c r="A72" s="28"/>
      <c r="B72" s="28"/>
      <c r="C72" s="28"/>
      <c r="E72" s="26"/>
    </row>
    <row r="73" spans="1:5" s="25" customFormat="1" x14ac:dyDescent="0.25">
      <c r="A73" s="29"/>
      <c r="B73" s="29"/>
      <c r="C73" s="29"/>
      <c r="E73" s="26"/>
    </row>
    <row r="74" spans="1:5" s="25" customFormat="1" x14ac:dyDescent="0.25">
      <c r="A74" s="29"/>
      <c r="B74" s="29"/>
      <c r="C74" s="29"/>
      <c r="E74" s="26"/>
    </row>
    <row r="75" spans="1:5" s="25" customFormat="1" x14ac:dyDescent="0.25">
      <c r="A75" s="24" t="str">
        <f>+[1]ERF!A49</f>
        <v xml:space="preserve">Licdo. Reynaldo C. Méndez Sánchez </v>
      </c>
      <c r="B75" s="24"/>
      <c r="C75" s="24"/>
      <c r="E75" s="26"/>
    </row>
    <row r="76" spans="1:5" s="25" customFormat="1" x14ac:dyDescent="0.25">
      <c r="A76" s="28" t="s">
        <v>49</v>
      </c>
      <c r="B76" s="28"/>
      <c r="C76" s="28"/>
      <c r="E76" s="26"/>
    </row>
    <row r="77" spans="1:5" s="25" customFormat="1" x14ac:dyDescent="0.25">
      <c r="A77" s="29"/>
      <c r="B77" s="30"/>
      <c r="C77" s="30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ht="17.25" customHeigh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31"/>
      <c r="C143" s="31"/>
      <c r="E143" s="26"/>
    </row>
    <row r="144" spans="2:5" s="25" customFormat="1" x14ac:dyDescent="0.25">
      <c r="B144" s="31"/>
      <c r="C144" s="31"/>
      <c r="E144" s="26"/>
    </row>
    <row r="145" spans="1:5" s="25" customFormat="1" x14ac:dyDescent="0.25">
      <c r="B145" s="26"/>
      <c r="C145" s="26"/>
      <c r="E145" s="26"/>
    </row>
    <row r="146" spans="1:5" s="25" customFormat="1" x14ac:dyDescent="0.25">
      <c r="B146" s="26"/>
      <c r="C146" s="26"/>
      <c r="E146" s="26"/>
    </row>
    <row r="147" spans="1:5" s="25" customFormat="1" x14ac:dyDescent="0.25">
      <c r="A147" s="32"/>
      <c r="B147" s="33"/>
      <c r="C147" s="33"/>
      <c r="E147" s="26"/>
    </row>
    <row r="148" spans="1:5" s="25" customFormat="1" x14ac:dyDescent="0.25">
      <c r="A148" s="34"/>
      <c r="B148" s="35"/>
      <c r="C148" s="36"/>
      <c r="E148" s="26"/>
    </row>
    <row r="149" spans="1:5" s="25" customFormat="1" x14ac:dyDescent="0.25">
      <c r="A149" s="34"/>
      <c r="B149" s="35"/>
      <c r="C149" s="36"/>
      <c r="E149" s="26"/>
    </row>
    <row r="150" spans="1:5" s="25" customFormat="1" x14ac:dyDescent="0.25">
      <c r="A150" s="37"/>
      <c r="B150" s="38"/>
      <c r="C150" s="39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2"/>
      <c r="B153" s="40"/>
      <c r="C153" s="33"/>
      <c r="E153" s="26"/>
    </row>
    <row r="154" spans="1:5" s="25" customFormat="1" x14ac:dyDescent="0.25">
      <c r="A154" s="32"/>
      <c r="B154" s="40"/>
      <c r="C154" s="33"/>
      <c r="E154" s="26"/>
    </row>
    <row r="155" spans="1:5" s="25" customFormat="1" x14ac:dyDescent="0.25">
      <c r="A155" s="34"/>
      <c r="B155" s="35"/>
      <c r="C155" s="36"/>
      <c r="E155" s="26"/>
    </row>
    <row r="156" spans="1:5" s="25" customFormat="1" x14ac:dyDescent="0.25">
      <c r="A156" s="41"/>
      <c r="B156" s="42"/>
      <c r="C156" s="43"/>
      <c r="E156" s="26"/>
    </row>
    <row r="157" spans="1:5" s="25" customFormat="1" x14ac:dyDescent="0.25">
      <c r="A157" s="44"/>
      <c r="B157" s="45"/>
      <c r="C157" s="46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47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33"/>
      <c r="C165" s="33"/>
      <c r="E165" s="26"/>
    </row>
    <row r="166" spans="1:5" s="25" customFormat="1" x14ac:dyDescent="0.25">
      <c r="A166" s="32"/>
      <c r="B166" s="33"/>
      <c r="C166" s="33"/>
      <c r="E166" s="26"/>
    </row>
    <row r="167" spans="1:5" s="25" customFormat="1" x14ac:dyDescent="0.25">
      <c r="A167" s="32"/>
      <c r="B167" s="40"/>
      <c r="C167" s="33"/>
      <c r="D167" s="26"/>
      <c r="E167" s="26"/>
    </row>
    <row r="168" spans="1:5" s="25" customFormat="1" x14ac:dyDescent="0.25">
      <c r="A168" s="32"/>
      <c r="B168" s="33"/>
      <c r="C168" s="33"/>
      <c r="D168" s="26"/>
      <c r="E168" s="26"/>
    </row>
    <row r="169" spans="1:5" s="25" customFormat="1" x14ac:dyDescent="0.25">
      <c r="A169" s="32"/>
      <c r="B169" s="33"/>
      <c r="C169" s="33"/>
      <c r="E169" s="26"/>
    </row>
    <row r="170" spans="1:5" s="25" customFormat="1" x14ac:dyDescent="0.25">
      <c r="A170" s="34"/>
      <c r="B170" s="35"/>
      <c r="C170" s="36"/>
      <c r="E170" s="26"/>
    </row>
    <row r="171" spans="1:5" s="25" customFormat="1" x14ac:dyDescent="0.25">
      <c r="A171" s="41"/>
      <c r="B171" s="42"/>
      <c r="C171" s="43"/>
      <c r="D171" s="26"/>
      <c r="E171" s="26"/>
    </row>
    <row r="172" spans="1:5" s="25" customFormat="1" x14ac:dyDescent="0.25">
      <c r="A172" s="41"/>
      <c r="B172" s="42"/>
      <c r="C172" s="43"/>
      <c r="D172" s="26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E176" s="26"/>
    </row>
    <row r="177" spans="1:5" s="25" customFormat="1" x14ac:dyDescent="0.25">
      <c r="A177" s="41"/>
      <c r="B177" s="42"/>
      <c r="C177" s="43"/>
      <c r="E177" s="26"/>
    </row>
    <row r="178" spans="1:5" s="25" customFormat="1" x14ac:dyDescent="0.25">
      <c r="A178" s="41"/>
      <c r="B178" s="42"/>
      <c r="C178" s="43"/>
      <c r="D178" s="26"/>
      <c r="E178" s="26"/>
    </row>
    <row r="179" spans="1:5" s="25" customFormat="1" x14ac:dyDescent="0.25">
      <c r="A179" s="44"/>
      <c r="B179" s="45"/>
      <c r="C179" s="45"/>
      <c r="D179" s="26"/>
      <c r="E179" s="26"/>
    </row>
    <row r="180" spans="1:5" s="25" customFormat="1" x14ac:dyDescent="0.25">
      <c r="A180" s="32"/>
      <c r="B180" s="33"/>
      <c r="C180" s="33"/>
      <c r="D180" s="26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32"/>
      <c r="B188" s="33"/>
      <c r="C188" s="33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48"/>
      <c r="B190" s="42"/>
      <c r="C190" s="42"/>
      <c r="E190" s="26"/>
    </row>
    <row r="191" spans="1:5" s="25" customFormat="1" x14ac:dyDescent="0.25">
      <c r="A191" s="37"/>
      <c r="B191" s="38"/>
      <c r="C191" s="39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A194" s="37"/>
      <c r="B194" s="38"/>
      <c r="C194" s="39"/>
      <c r="E194" s="26"/>
    </row>
    <row r="195" spans="1:5" s="25" customFormat="1" x14ac:dyDescent="0.25">
      <c r="A195" s="32"/>
      <c r="B195" s="33"/>
      <c r="C195" s="33"/>
      <c r="E195" s="26"/>
    </row>
    <row r="196" spans="1:5" s="25" customFormat="1" x14ac:dyDescent="0.25">
      <c r="B196" s="26"/>
      <c r="C196" s="33"/>
      <c r="E196" s="26"/>
    </row>
    <row r="197" spans="1:5" s="25" customFormat="1" x14ac:dyDescent="0.25">
      <c r="A197" s="37"/>
      <c r="B197" s="38"/>
      <c r="C197" s="38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8"/>
      <c r="B199" s="38"/>
      <c r="C199" s="39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s="25" customFormat="1" x14ac:dyDescent="0.25">
      <c r="A418" s="32"/>
      <c r="B418" s="33"/>
      <c r="C418" s="33"/>
      <c r="E418" s="26"/>
    </row>
    <row r="419" spans="1:5" s="25" customFormat="1" x14ac:dyDescent="0.25">
      <c r="A419" s="32"/>
      <c r="B419" s="33"/>
      <c r="C419" s="33"/>
      <c r="E419" s="26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  <row r="422" spans="1:5" x14ac:dyDescent="0.25">
      <c r="A422" s="32"/>
      <c r="B422" s="33"/>
      <c r="C422" s="33"/>
    </row>
    <row r="423" spans="1:5" x14ac:dyDescent="0.25">
      <c r="A423" s="32"/>
      <c r="B423" s="33"/>
      <c r="C423" s="33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2024-04-05T13:32:18Z</dcterms:created>
  <dcterms:modified xsi:type="dcterms:W3CDTF">2024-04-05T13:33:46Z</dcterms:modified>
</cp:coreProperties>
</file>