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5" i="1" l="1"/>
  <c r="B69" i="1"/>
  <c r="B68" i="1"/>
  <c r="A68" i="1"/>
  <c r="C63" i="1"/>
  <c r="B63" i="1"/>
  <c r="B62" i="1"/>
  <c r="C59" i="1"/>
  <c r="B54" i="1"/>
  <c r="B49" i="1"/>
  <c r="B59" i="1" s="1"/>
  <c r="C45" i="1"/>
  <c r="B38" i="1"/>
  <c r="B45" i="1" s="1"/>
  <c r="C29" i="1"/>
  <c r="C65" i="1" s="1"/>
  <c r="B28" i="1"/>
  <c r="B27" i="1"/>
  <c r="B25" i="1"/>
  <c r="B23" i="1"/>
  <c r="B22" i="1"/>
  <c r="B20" i="1"/>
  <c r="B19" i="1"/>
  <c r="B16" i="1"/>
  <c r="B29" i="1" s="1"/>
  <c r="B15" i="1"/>
  <c r="C11" i="1"/>
  <c r="B11" i="1"/>
  <c r="A6" i="1"/>
  <c r="A4" i="1"/>
  <c r="B65" i="1" l="1"/>
  <c r="B61" i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<sst xmlns="http://schemas.openxmlformats.org/spreadsheetml/2006/main" count="52" uniqueCount="50">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</sst>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5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top" wrapText="1"/>
    </xf>
    <xf numFmtId="4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" fontId="3" fillId="0" borderId="2" xfId="0" applyNumberFormat="1" applyFont="1" applyBorder="1" applyAlignment="1">
      <alignment horizontal="right" vertical="center" wrapText="1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133350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924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76</xdr:row>
      <xdr:rowOff>19050</xdr:rowOff>
    </xdr:from>
    <xdr:to>
      <xdr:col>3</xdr:col>
      <xdr:colOff>0</xdr:colOff>
      <xdr:row>77</xdr:row>
      <xdr:rowOff>28575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64870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CORAAMOCA%20CG%2002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29 de febrero de 2024  y  2023</v>
          </cell>
        </row>
        <row r="4">
          <cell r="B4">
            <v>2024</v>
          </cell>
          <cell r="C4">
            <v>2023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52">
          <cell r="C152">
            <v>-41370000</v>
          </cell>
          <cell r="D152">
            <v>13208228.880000001</v>
          </cell>
        </row>
        <row r="363">
          <cell r="C363">
            <v>119950.41999999998</v>
          </cell>
        </row>
        <row r="529">
          <cell r="C529">
            <v>151047.70000000001</v>
          </cell>
        </row>
      </sheetData>
      <sheetData sheetId="9">
        <row r="23">
          <cell r="K23">
            <v>2445161.1700000013</v>
          </cell>
        </row>
      </sheetData>
      <sheetData sheetId="10"/>
      <sheetData sheetId="11">
        <row r="64">
          <cell r="A64" t="str">
            <v>Licda. Paula Maileny Morillo</v>
          </cell>
        </row>
      </sheetData>
      <sheetData sheetId="12">
        <row r="11">
          <cell r="B11">
            <v>28937273.460000001</v>
          </cell>
        </row>
        <row r="12">
          <cell r="B12">
            <v>12454833.34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3">
        <row r="23">
          <cell r="B23">
            <v>-151047.70000000001</v>
          </cell>
        </row>
      </sheetData>
      <sheetData sheetId="14"/>
      <sheetData sheetId="15"/>
      <sheetData sheetId="16">
        <row r="8">
          <cell r="B8">
            <v>262553641</v>
          </cell>
          <cell r="C8">
            <v>198749953.56999999</v>
          </cell>
        </row>
        <row r="12">
          <cell r="H12">
            <v>-500063.23000000045</v>
          </cell>
        </row>
        <row r="13">
          <cell r="H13">
            <v>74642.559999999998</v>
          </cell>
        </row>
        <row r="24">
          <cell r="J24">
            <v>119950.41999999998</v>
          </cell>
        </row>
        <row r="33">
          <cell r="H33">
            <v>0</v>
          </cell>
        </row>
        <row r="34">
          <cell r="H34">
            <v>-1300354.1999999993</v>
          </cell>
        </row>
        <row r="35">
          <cell r="L35">
            <v>0</v>
          </cell>
        </row>
        <row r="37">
          <cell r="H37">
            <v>-78183.969999999972</v>
          </cell>
        </row>
        <row r="40">
          <cell r="H40">
            <v>0</v>
          </cell>
        </row>
        <row r="74">
          <cell r="H74">
            <v>0</v>
          </cell>
        </row>
        <row r="78">
          <cell r="H78">
            <v>-15347221.300000001</v>
          </cell>
        </row>
        <row r="79">
          <cell r="H79">
            <v>0</v>
          </cell>
        </row>
        <row r="80">
          <cell r="H80">
            <v>-1331389.7400000002</v>
          </cell>
        </row>
        <row r="83">
          <cell r="H83">
            <v>-11117429.470000001</v>
          </cell>
        </row>
        <row r="84">
          <cell r="H84">
            <v>-121487.73</v>
          </cell>
          <cell r="J84">
            <v>0</v>
          </cell>
        </row>
        <row r="90">
          <cell r="H90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23"/>
  <sheetViews>
    <sheetView tabSelected="1" workbookViewId="0">
      <selection sqref="A1:XFD1048576"/>
    </sheetView>
  </sheetViews>
  <sheetFormatPr baseColWidth="10" defaultColWidth="9.140625" defaultRowHeight="15" x14ac:dyDescent="0.25"/>
  <cols>
    <col min="1" max="1" width="52.5703125" customWidth="1"/>
    <col min="2" max="3" width="17.42578125" style="2" customWidth="1"/>
    <col min="4" max="4" width="14.42578125" customWidth="1"/>
    <col min="5" max="5" width="16.42578125" style="2" customWidth="1"/>
    <col min="6" max="6" width="15.28515625" customWidth="1"/>
    <col min="7" max="7" width="10.140625" bestFit="1" customWidth="1"/>
    <col min="257" max="257" width="52.5703125" customWidth="1"/>
    <col min="258" max="259" width="17.42578125" customWidth="1"/>
    <col min="260" max="260" width="14.42578125" customWidth="1"/>
    <col min="261" max="261" width="16.42578125" customWidth="1"/>
    <col min="262" max="262" width="15.28515625" customWidth="1"/>
    <col min="263" max="263" width="10.140625" bestFit="1" customWidth="1"/>
    <col min="513" max="513" width="52.5703125" customWidth="1"/>
    <col min="514" max="515" width="17.42578125" customWidth="1"/>
    <col min="516" max="516" width="14.42578125" customWidth="1"/>
    <col min="517" max="517" width="16.42578125" customWidth="1"/>
    <col min="518" max="518" width="15.28515625" customWidth="1"/>
    <col min="519" max="519" width="10.140625" bestFit="1" customWidth="1"/>
    <col min="769" max="769" width="52.5703125" customWidth="1"/>
    <col min="770" max="771" width="17.42578125" customWidth="1"/>
    <col min="772" max="772" width="14.42578125" customWidth="1"/>
    <col min="773" max="773" width="16.42578125" customWidth="1"/>
    <col min="774" max="774" width="15.28515625" customWidth="1"/>
    <col min="775" max="775" width="10.140625" bestFit="1" customWidth="1"/>
    <col min="1025" max="1025" width="52.5703125" customWidth="1"/>
    <col min="1026" max="1027" width="17.42578125" customWidth="1"/>
    <col min="1028" max="1028" width="14.42578125" customWidth="1"/>
    <col min="1029" max="1029" width="16.42578125" customWidth="1"/>
    <col min="1030" max="1030" width="15.28515625" customWidth="1"/>
    <col min="1031" max="1031" width="10.140625" bestFit="1" customWidth="1"/>
    <col min="1281" max="1281" width="52.5703125" customWidth="1"/>
    <col min="1282" max="1283" width="17.42578125" customWidth="1"/>
    <col min="1284" max="1284" width="14.42578125" customWidth="1"/>
    <col min="1285" max="1285" width="16.42578125" customWidth="1"/>
    <col min="1286" max="1286" width="15.28515625" customWidth="1"/>
    <col min="1287" max="1287" width="10.140625" bestFit="1" customWidth="1"/>
    <col min="1537" max="1537" width="52.5703125" customWidth="1"/>
    <col min="1538" max="1539" width="17.42578125" customWidth="1"/>
    <col min="1540" max="1540" width="14.42578125" customWidth="1"/>
    <col min="1541" max="1541" width="16.42578125" customWidth="1"/>
    <col min="1542" max="1542" width="15.28515625" customWidth="1"/>
    <col min="1543" max="1543" width="10.140625" bestFit="1" customWidth="1"/>
    <col min="1793" max="1793" width="52.5703125" customWidth="1"/>
    <col min="1794" max="1795" width="17.42578125" customWidth="1"/>
    <col min="1796" max="1796" width="14.42578125" customWidth="1"/>
    <col min="1797" max="1797" width="16.42578125" customWidth="1"/>
    <col min="1798" max="1798" width="15.28515625" customWidth="1"/>
    <col min="1799" max="1799" width="10.140625" bestFit="1" customWidth="1"/>
    <col min="2049" max="2049" width="52.5703125" customWidth="1"/>
    <col min="2050" max="2051" width="17.42578125" customWidth="1"/>
    <col min="2052" max="2052" width="14.42578125" customWidth="1"/>
    <col min="2053" max="2053" width="16.42578125" customWidth="1"/>
    <col min="2054" max="2054" width="15.28515625" customWidth="1"/>
    <col min="2055" max="2055" width="10.140625" bestFit="1" customWidth="1"/>
    <col min="2305" max="2305" width="52.5703125" customWidth="1"/>
    <col min="2306" max="2307" width="17.42578125" customWidth="1"/>
    <col min="2308" max="2308" width="14.42578125" customWidth="1"/>
    <col min="2309" max="2309" width="16.42578125" customWidth="1"/>
    <col min="2310" max="2310" width="15.28515625" customWidth="1"/>
    <col min="2311" max="2311" width="10.140625" bestFit="1" customWidth="1"/>
    <col min="2561" max="2561" width="52.5703125" customWidth="1"/>
    <col min="2562" max="2563" width="17.42578125" customWidth="1"/>
    <col min="2564" max="2564" width="14.42578125" customWidth="1"/>
    <col min="2565" max="2565" width="16.42578125" customWidth="1"/>
    <col min="2566" max="2566" width="15.28515625" customWidth="1"/>
    <col min="2567" max="2567" width="10.140625" bestFit="1" customWidth="1"/>
    <col min="2817" max="2817" width="52.5703125" customWidth="1"/>
    <col min="2818" max="2819" width="17.42578125" customWidth="1"/>
    <col min="2820" max="2820" width="14.42578125" customWidth="1"/>
    <col min="2821" max="2821" width="16.42578125" customWidth="1"/>
    <col min="2822" max="2822" width="15.28515625" customWidth="1"/>
    <col min="2823" max="2823" width="10.140625" bestFit="1" customWidth="1"/>
    <col min="3073" max="3073" width="52.5703125" customWidth="1"/>
    <col min="3074" max="3075" width="17.42578125" customWidth="1"/>
    <col min="3076" max="3076" width="14.42578125" customWidth="1"/>
    <col min="3077" max="3077" width="16.42578125" customWidth="1"/>
    <col min="3078" max="3078" width="15.28515625" customWidth="1"/>
    <col min="3079" max="3079" width="10.140625" bestFit="1" customWidth="1"/>
    <col min="3329" max="3329" width="52.5703125" customWidth="1"/>
    <col min="3330" max="3331" width="17.42578125" customWidth="1"/>
    <col min="3332" max="3332" width="14.42578125" customWidth="1"/>
    <col min="3333" max="3333" width="16.42578125" customWidth="1"/>
    <col min="3334" max="3334" width="15.28515625" customWidth="1"/>
    <col min="3335" max="3335" width="10.140625" bestFit="1" customWidth="1"/>
    <col min="3585" max="3585" width="52.5703125" customWidth="1"/>
    <col min="3586" max="3587" width="17.42578125" customWidth="1"/>
    <col min="3588" max="3588" width="14.42578125" customWidth="1"/>
    <col min="3589" max="3589" width="16.42578125" customWidth="1"/>
    <col min="3590" max="3590" width="15.28515625" customWidth="1"/>
    <col min="3591" max="3591" width="10.140625" bestFit="1" customWidth="1"/>
    <col min="3841" max="3841" width="52.5703125" customWidth="1"/>
    <col min="3842" max="3843" width="17.42578125" customWidth="1"/>
    <col min="3844" max="3844" width="14.42578125" customWidth="1"/>
    <col min="3845" max="3845" width="16.42578125" customWidth="1"/>
    <col min="3846" max="3846" width="15.28515625" customWidth="1"/>
    <col min="3847" max="3847" width="10.140625" bestFit="1" customWidth="1"/>
    <col min="4097" max="4097" width="52.5703125" customWidth="1"/>
    <col min="4098" max="4099" width="17.42578125" customWidth="1"/>
    <col min="4100" max="4100" width="14.42578125" customWidth="1"/>
    <col min="4101" max="4101" width="16.42578125" customWidth="1"/>
    <col min="4102" max="4102" width="15.28515625" customWidth="1"/>
    <col min="4103" max="4103" width="10.140625" bestFit="1" customWidth="1"/>
    <col min="4353" max="4353" width="52.5703125" customWidth="1"/>
    <col min="4354" max="4355" width="17.42578125" customWidth="1"/>
    <col min="4356" max="4356" width="14.42578125" customWidth="1"/>
    <col min="4357" max="4357" width="16.42578125" customWidth="1"/>
    <col min="4358" max="4358" width="15.28515625" customWidth="1"/>
    <col min="4359" max="4359" width="10.140625" bestFit="1" customWidth="1"/>
    <col min="4609" max="4609" width="52.5703125" customWidth="1"/>
    <col min="4610" max="4611" width="17.42578125" customWidth="1"/>
    <col min="4612" max="4612" width="14.42578125" customWidth="1"/>
    <col min="4613" max="4613" width="16.42578125" customWidth="1"/>
    <col min="4614" max="4614" width="15.28515625" customWidth="1"/>
    <col min="4615" max="4615" width="10.140625" bestFit="1" customWidth="1"/>
    <col min="4865" max="4865" width="52.5703125" customWidth="1"/>
    <col min="4866" max="4867" width="17.42578125" customWidth="1"/>
    <col min="4868" max="4868" width="14.42578125" customWidth="1"/>
    <col min="4869" max="4869" width="16.42578125" customWidth="1"/>
    <col min="4870" max="4870" width="15.28515625" customWidth="1"/>
    <col min="4871" max="4871" width="10.140625" bestFit="1" customWidth="1"/>
    <col min="5121" max="5121" width="52.5703125" customWidth="1"/>
    <col min="5122" max="5123" width="17.42578125" customWidth="1"/>
    <col min="5124" max="5124" width="14.42578125" customWidth="1"/>
    <col min="5125" max="5125" width="16.42578125" customWidth="1"/>
    <col min="5126" max="5126" width="15.28515625" customWidth="1"/>
    <col min="5127" max="5127" width="10.140625" bestFit="1" customWidth="1"/>
    <col min="5377" max="5377" width="52.5703125" customWidth="1"/>
    <col min="5378" max="5379" width="17.42578125" customWidth="1"/>
    <col min="5380" max="5380" width="14.42578125" customWidth="1"/>
    <col min="5381" max="5381" width="16.42578125" customWidth="1"/>
    <col min="5382" max="5382" width="15.28515625" customWidth="1"/>
    <col min="5383" max="5383" width="10.140625" bestFit="1" customWidth="1"/>
    <col min="5633" max="5633" width="52.5703125" customWidth="1"/>
    <col min="5634" max="5635" width="17.42578125" customWidth="1"/>
    <col min="5636" max="5636" width="14.42578125" customWidth="1"/>
    <col min="5637" max="5637" width="16.42578125" customWidth="1"/>
    <col min="5638" max="5638" width="15.28515625" customWidth="1"/>
    <col min="5639" max="5639" width="10.140625" bestFit="1" customWidth="1"/>
    <col min="5889" max="5889" width="52.5703125" customWidth="1"/>
    <col min="5890" max="5891" width="17.42578125" customWidth="1"/>
    <col min="5892" max="5892" width="14.42578125" customWidth="1"/>
    <col min="5893" max="5893" width="16.42578125" customWidth="1"/>
    <col min="5894" max="5894" width="15.28515625" customWidth="1"/>
    <col min="5895" max="5895" width="10.140625" bestFit="1" customWidth="1"/>
    <col min="6145" max="6145" width="52.5703125" customWidth="1"/>
    <col min="6146" max="6147" width="17.42578125" customWidth="1"/>
    <col min="6148" max="6148" width="14.42578125" customWidth="1"/>
    <col min="6149" max="6149" width="16.42578125" customWidth="1"/>
    <col min="6150" max="6150" width="15.28515625" customWidth="1"/>
    <col min="6151" max="6151" width="10.140625" bestFit="1" customWidth="1"/>
    <col min="6401" max="6401" width="52.5703125" customWidth="1"/>
    <col min="6402" max="6403" width="17.42578125" customWidth="1"/>
    <col min="6404" max="6404" width="14.42578125" customWidth="1"/>
    <col min="6405" max="6405" width="16.42578125" customWidth="1"/>
    <col min="6406" max="6406" width="15.28515625" customWidth="1"/>
    <col min="6407" max="6407" width="10.140625" bestFit="1" customWidth="1"/>
    <col min="6657" max="6657" width="52.5703125" customWidth="1"/>
    <col min="6658" max="6659" width="17.42578125" customWidth="1"/>
    <col min="6660" max="6660" width="14.42578125" customWidth="1"/>
    <col min="6661" max="6661" width="16.42578125" customWidth="1"/>
    <col min="6662" max="6662" width="15.28515625" customWidth="1"/>
    <col min="6663" max="6663" width="10.140625" bestFit="1" customWidth="1"/>
    <col min="6913" max="6913" width="52.5703125" customWidth="1"/>
    <col min="6914" max="6915" width="17.42578125" customWidth="1"/>
    <col min="6916" max="6916" width="14.42578125" customWidth="1"/>
    <col min="6917" max="6917" width="16.42578125" customWidth="1"/>
    <col min="6918" max="6918" width="15.28515625" customWidth="1"/>
    <col min="6919" max="6919" width="10.140625" bestFit="1" customWidth="1"/>
    <col min="7169" max="7169" width="52.5703125" customWidth="1"/>
    <col min="7170" max="7171" width="17.42578125" customWidth="1"/>
    <col min="7172" max="7172" width="14.42578125" customWidth="1"/>
    <col min="7173" max="7173" width="16.42578125" customWidth="1"/>
    <col min="7174" max="7174" width="15.28515625" customWidth="1"/>
    <col min="7175" max="7175" width="10.140625" bestFit="1" customWidth="1"/>
    <col min="7425" max="7425" width="52.5703125" customWidth="1"/>
    <col min="7426" max="7427" width="17.42578125" customWidth="1"/>
    <col min="7428" max="7428" width="14.42578125" customWidth="1"/>
    <col min="7429" max="7429" width="16.42578125" customWidth="1"/>
    <col min="7430" max="7430" width="15.28515625" customWidth="1"/>
    <col min="7431" max="7431" width="10.140625" bestFit="1" customWidth="1"/>
    <col min="7681" max="7681" width="52.5703125" customWidth="1"/>
    <col min="7682" max="7683" width="17.42578125" customWidth="1"/>
    <col min="7684" max="7684" width="14.42578125" customWidth="1"/>
    <col min="7685" max="7685" width="16.42578125" customWidth="1"/>
    <col min="7686" max="7686" width="15.28515625" customWidth="1"/>
    <col min="7687" max="7687" width="10.140625" bestFit="1" customWidth="1"/>
    <col min="7937" max="7937" width="52.5703125" customWidth="1"/>
    <col min="7938" max="7939" width="17.42578125" customWidth="1"/>
    <col min="7940" max="7940" width="14.42578125" customWidth="1"/>
    <col min="7941" max="7941" width="16.42578125" customWidth="1"/>
    <col min="7942" max="7942" width="15.28515625" customWidth="1"/>
    <col min="7943" max="7943" width="10.140625" bestFit="1" customWidth="1"/>
    <col min="8193" max="8193" width="52.5703125" customWidth="1"/>
    <col min="8194" max="8195" width="17.42578125" customWidth="1"/>
    <col min="8196" max="8196" width="14.42578125" customWidth="1"/>
    <col min="8197" max="8197" width="16.42578125" customWidth="1"/>
    <col min="8198" max="8198" width="15.28515625" customWidth="1"/>
    <col min="8199" max="8199" width="10.140625" bestFit="1" customWidth="1"/>
    <col min="8449" max="8449" width="52.5703125" customWidth="1"/>
    <col min="8450" max="8451" width="17.42578125" customWidth="1"/>
    <col min="8452" max="8452" width="14.42578125" customWidth="1"/>
    <col min="8453" max="8453" width="16.42578125" customWidth="1"/>
    <col min="8454" max="8454" width="15.28515625" customWidth="1"/>
    <col min="8455" max="8455" width="10.140625" bestFit="1" customWidth="1"/>
    <col min="8705" max="8705" width="52.5703125" customWidth="1"/>
    <col min="8706" max="8707" width="17.42578125" customWidth="1"/>
    <col min="8708" max="8708" width="14.42578125" customWidth="1"/>
    <col min="8709" max="8709" width="16.42578125" customWidth="1"/>
    <col min="8710" max="8710" width="15.28515625" customWidth="1"/>
    <col min="8711" max="8711" width="10.140625" bestFit="1" customWidth="1"/>
    <col min="8961" max="8961" width="52.5703125" customWidth="1"/>
    <col min="8962" max="8963" width="17.42578125" customWidth="1"/>
    <col min="8964" max="8964" width="14.42578125" customWidth="1"/>
    <col min="8965" max="8965" width="16.42578125" customWidth="1"/>
    <col min="8966" max="8966" width="15.28515625" customWidth="1"/>
    <col min="8967" max="8967" width="10.140625" bestFit="1" customWidth="1"/>
    <col min="9217" max="9217" width="52.5703125" customWidth="1"/>
    <col min="9218" max="9219" width="17.42578125" customWidth="1"/>
    <col min="9220" max="9220" width="14.42578125" customWidth="1"/>
    <col min="9221" max="9221" width="16.42578125" customWidth="1"/>
    <col min="9222" max="9222" width="15.28515625" customWidth="1"/>
    <col min="9223" max="9223" width="10.140625" bestFit="1" customWidth="1"/>
    <col min="9473" max="9473" width="52.5703125" customWidth="1"/>
    <col min="9474" max="9475" width="17.42578125" customWidth="1"/>
    <col min="9476" max="9476" width="14.42578125" customWidth="1"/>
    <col min="9477" max="9477" width="16.42578125" customWidth="1"/>
    <col min="9478" max="9478" width="15.28515625" customWidth="1"/>
    <col min="9479" max="9479" width="10.140625" bestFit="1" customWidth="1"/>
    <col min="9729" max="9729" width="52.5703125" customWidth="1"/>
    <col min="9730" max="9731" width="17.42578125" customWidth="1"/>
    <col min="9732" max="9732" width="14.42578125" customWidth="1"/>
    <col min="9733" max="9733" width="16.42578125" customWidth="1"/>
    <col min="9734" max="9734" width="15.28515625" customWidth="1"/>
    <col min="9735" max="9735" width="10.140625" bestFit="1" customWidth="1"/>
    <col min="9985" max="9985" width="52.5703125" customWidth="1"/>
    <col min="9986" max="9987" width="17.42578125" customWidth="1"/>
    <col min="9988" max="9988" width="14.42578125" customWidth="1"/>
    <col min="9989" max="9989" width="16.42578125" customWidth="1"/>
    <col min="9990" max="9990" width="15.28515625" customWidth="1"/>
    <col min="9991" max="9991" width="10.140625" bestFit="1" customWidth="1"/>
    <col min="10241" max="10241" width="52.5703125" customWidth="1"/>
    <col min="10242" max="10243" width="17.42578125" customWidth="1"/>
    <col min="10244" max="10244" width="14.42578125" customWidth="1"/>
    <col min="10245" max="10245" width="16.42578125" customWidth="1"/>
    <col min="10246" max="10246" width="15.28515625" customWidth="1"/>
    <col min="10247" max="10247" width="10.140625" bestFit="1" customWidth="1"/>
    <col min="10497" max="10497" width="52.5703125" customWidth="1"/>
    <col min="10498" max="10499" width="17.42578125" customWidth="1"/>
    <col min="10500" max="10500" width="14.42578125" customWidth="1"/>
    <col min="10501" max="10501" width="16.42578125" customWidth="1"/>
    <col min="10502" max="10502" width="15.28515625" customWidth="1"/>
    <col min="10503" max="10503" width="10.140625" bestFit="1" customWidth="1"/>
    <col min="10753" max="10753" width="52.5703125" customWidth="1"/>
    <col min="10754" max="10755" width="17.42578125" customWidth="1"/>
    <col min="10756" max="10756" width="14.42578125" customWidth="1"/>
    <col min="10757" max="10757" width="16.42578125" customWidth="1"/>
    <col min="10758" max="10758" width="15.28515625" customWidth="1"/>
    <col min="10759" max="10759" width="10.140625" bestFit="1" customWidth="1"/>
    <col min="11009" max="11009" width="52.5703125" customWidth="1"/>
    <col min="11010" max="11011" width="17.42578125" customWidth="1"/>
    <col min="11012" max="11012" width="14.42578125" customWidth="1"/>
    <col min="11013" max="11013" width="16.42578125" customWidth="1"/>
    <col min="11014" max="11014" width="15.28515625" customWidth="1"/>
    <col min="11015" max="11015" width="10.140625" bestFit="1" customWidth="1"/>
    <col min="11265" max="11265" width="52.5703125" customWidth="1"/>
    <col min="11266" max="11267" width="17.42578125" customWidth="1"/>
    <col min="11268" max="11268" width="14.42578125" customWidth="1"/>
    <col min="11269" max="11269" width="16.42578125" customWidth="1"/>
    <col min="11270" max="11270" width="15.28515625" customWidth="1"/>
    <col min="11271" max="11271" width="10.140625" bestFit="1" customWidth="1"/>
    <col min="11521" max="11521" width="52.5703125" customWidth="1"/>
    <col min="11522" max="11523" width="17.42578125" customWidth="1"/>
    <col min="11524" max="11524" width="14.42578125" customWidth="1"/>
    <col min="11525" max="11525" width="16.42578125" customWidth="1"/>
    <col min="11526" max="11526" width="15.28515625" customWidth="1"/>
    <col min="11527" max="11527" width="10.140625" bestFit="1" customWidth="1"/>
    <col min="11777" max="11777" width="52.5703125" customWidth="1"/>
    <col min="11778" max="11779" width="17.42578125" customWidth="1"/>
    <col min="11780" max="11780" width="14.42578125" customWidth="1"/>
    <col min="11781" max="11781" width="16.42578125" customWidth="1"/>
    <col min="11782" max="11782" width="15.28515625" customWidth="1"/>
    <col min="11783" max="11783" width="10.140625" bestFit="1" customWidth="1"/>
    <col min="12033" max="12033" width="52.5703125" customWidth="1"/>
    <col min="12034" max="12035" width="17.42578125" customWidth="1"/>
    <col min="12036" max="12036" width="14.42578125" customWidth="1"/>
    <col min="12037" max="12037" width="16.42578125" customWidth="1"/>
    <col min="12038" max="12038" width="15.28515625" customWidth="1"/>
    <col min="12039" max="12039" width="10.140625" bestFit="1" customWidth="1"/>
    <col min="12289" max="12289" width="52.5703125" customWidth="1"/>
    <col min="12290" max="12291" width="17.42578125" customWidth="1"/>
    <col min="12292" max="12292" width="14.42578125" customWidth="1"/>
    <col min="12293" max="12293" width="16.42578125" customWidth="1"/>
    <col min="12294" max="12294" width="15.28515625" customWidth="1"/>
    <col min="12295" max="12295" width="10.140625" bestFit="1" customWidth="1"/>
    <col min="12545" max="12545" width="52.5703125" customWidth="1"/>
    <col min="12546" max="12547" width="17.42578125" customWidth="1"/>
    <col min="12548" max="12548" width="14.42578125" customWidth="1"/>
    <col min="12549" max="12549" width="16.42578125" customWidth="1"/>
    <col min="12550" max="12550" width="15.28515625" customWidth="1"/>
    <col min="12551" max="12551" width="10.140625" bestFit="1" customWidth="1"/>
    <col min="12801" max="12801" width="52.5703125" customWidth="1"/>
    <col min="12802" max="12803" width="17.42578125" customWidth="1"/>
    <col min="12804" max="12804" width="14.42578125" customWidth="1"/>
    <col min="12805" max="12805" width="16.42578125" customWidth="1"/>
    <col min="12806" max="12806" width="15.28515625" customWidth="1"/>
    <col min="12807" max="12807" width="10.140625" bestFit="1" customWidth="1"/>
    <col min="13057" max="13057" width="52.5703125" customWidth="1"/>
    <col min="13058" max="13059" width="17.42578125" customWidth="1"/>
    <col min="13060" max="13060" width="14.42578125" customWidth="1"/>
    <col min="13061" max="13061" width="16.42578125" customWidth="1"/>
    <col min="13062" max="13062" width="15.28515625" customWidth="1"/>
    <col min="13063" max="13063" width="10.140625" bestFit="1" customWidth="1"/>
    <col min="13313" max="13313" width="52.5703125" customWidth="1"/>
    <col min="13314" max="13315" width="17.42578125" customWidth="1"/>
    <col min="13316" max="13316" width="14.42578125" customWidth="1"/>
    <col min="13317" max="13317" width="16.42578125" customWidth="1"/>
    <col min="13318" max="13318" width="15.28515625" customWidth="1"/>
    <col min="13319" max="13319" width="10.140625" bestFit="1" customWidth="1"/>
    <col min="13569" max="13569" width="52.5703125" customWidth="1"/>
    <col min="13570" max="13571" width="17.42578125" customWidth="1"/>
    <col min="13572" max="13572" width="14.42578125" customWidth="1"/>
    <col min="13573" max="13573" width="16.42578125" customWidth="1"/>
    <col min="13574" max="13574" width="15.28515625" customWidth="1"/>
    <col min="13575" max="13575" width="10.140625" bestFit="1" customWidth="1"/>
    <col min="13825" max="13825" width="52.5703125" customWidth="1"/>
    <col min="13826" max="13827" width="17.42578125" customWidth="1"/>
    <col min="13828" max="13828" width="14.42578125" customWidth="1"/>
    <col min="13829" max="13829" width="16.42578125" customWidth="1"/>
    <col min="13830" max="13830" width="15.28515625" customWidth="1"/>
    <col min="13831" max="13831" width="10.140625" bestFit="1" customWidth="1"/>
    <col min="14081" max="14081" width="52.5703125" customWidth="1"/>
    <col min="14082" max="14083" width="17.42578125" customWidth="1"/>
    <col min="14084" max="14084" width="14.42578125" customWidth="1"/>
    <col min="14085" max="14085" width="16.42578125" customWidth="1"/>
    <col min="14086" max="14086" width="15.28515625" customWidth="1"/>
    <col min="14087" max="14087" width="10.140625" bestFit="1" customWidth="1"/>
    <col min="14337" max="14337" width="52.5703125" customWidth="1"/>
    <col min="14338" max="14339" width="17.42578125" customWidth="1"/>
    <col min="14340" max="14340" width="14.42578125" customWidth="1"/>
    <col min="14341" max="14341" width="16.42578125" customWidth="1"/>
    <col min="14342" max="14342" width="15.28515625" customWidth="1"/>
    <col min="14343" max="14343" width="10.140625" bestFit="1" customWidth="1"/>
    <col min="14593" max="14593" width="52.5703125" customWidth="1"/>
    <col min="14594" max="14595" width="17.42578125" customWidth="1"/>
    <col min="14596" max="14596" width="14.42578125" customWidth="1"/>
    <col min="14597" max="14597" width="16.42578125" customWidth="1"/>
    <col min="14598" max="14598" width="15.28515625" customWidth="1"/>
    <col min="14599" max="14599" width="10.140625" bestFit="1" customWidth="1"/>
    <col min="14849" max="14849" width="52.5703125" customWidth="1"/>
    <col min="14850" max="14851" width="17.42578125" customWidth="1"/>
    <col min="14852" max="14852" width="14.42578125" customWidth="1"/>
    <col min="14853" max="14853" width="16.42578125" customWidth="1"/>
    <col min="14854" max="14854" width="15.28515625" customWidth="1"/>
    <col min="14855" max="14855" width="10.140625" bestFit="1" customWidth="1"/>
    <col min="15105" max="15105" width="52.5703125" customWidth="1"/>
    <col min="15106" max="15107" width="17.42578125" customWidth="1"/>
    <col min="15108" max="15108" width="14.42578125" customWidth="1"/>
    <col min="15109" max="15109" width="16.42578125" customWidth="1"/>
    <col min="15110" max="15110" width="15.28515625" customWidth="1"/>
    <col min="15111" max="15111" width="10.140625" bestFit="1" customWidth="1"/>
    <col min="15361" max="15361" width="52.5703125" customWidth="1"/>
    <col min="15362" max="15363" width="17.42578125" customWidth="1"/>
    <col min="15364" max="15364" width="14.42578125" customWidth="1"/>
    <col min="15365" max="15365" width="16.42578125" customWidth="1"/>
    <col min="15366" max="15366" width="15.28515625" customWidth="1"/>
    <col min="15367" max="15367" width="10.140625" bestFit="1" customWidth="1"/>
    <col min="15617" max="15617" width="52.5703125" customWidth="1"/>
    <col min="15618" max="15619" width="17.42578125" customWidth="1"/>
    <col min="15620" max="15620" width="14.42578125" customWidth="1"/>
    <col min="15621" max="15621" width="16.42578125" customWidth="1"/>
    <col min="15622" max="15622" width="15.28515625" customWidth="1"/>
    <col min="15623" max="15623" width="10.140625" bestFit="1" customWidth="1"/>
    <col min="15873" max="15873" width="52.5703125" customWidth="1"/>
    <col min="15874" max="15875" width="17.42578125" customWidth="1"/>
    <col min="15876" max="15876" width="14.42578125" customWidth="1"/>
    <col min="15877" max="15877" width="16.42578125" customWidth="1"/>
    <col min="15878" max="15878" width="15.28515625" customWidth="1"/>
    <col min="15879" max="15879" width="10.140625" bestFit="1" customWidth="1"/>
    <col min="16129" max="16129" width="52.5703125" customWidth="1"/>
    <col min="16130" max="16131" width="17.42578125" customWidth="1"/>
    <col min="16132" max="16132" width="14.42578125" customWidth="1"/>
    <col min="16133" max="16133" width="16.42578125" customWidth="1"/>
    <col min="16134" max="16134" width="15.28515625" customWidth="1"/>
    <col min="16135" max="16135" width="10.140625" bestFit="1" customWidth="1"/>
  </cols>
  <sheetData>
    <row r="4" spans="1:6" x14ac:dyDescent="0.25">
      <c r="A4" s="1" t="str">
        <f>+[1]BALANZA!B1</f>
        <v>CORPORACION DEL ACUEDUCTO Y ALCANTARILLADO DE MOCA</v>
      </c>
      <c r="B4" s="1"/>
      <c r="C4" s="1"/>
    </row>
    <row r="5" spans="1:6" x14ac:dyDescent="0.25">
      <c r="A5" s="3" t="s">
        <v>0</v>
      </c>
      <c r="B5" s="3"/>
      <c r="C5" s="3"/>
    </row>
    <row r="6" spans="1:6" x14ac:dyDescent="0.25">
      <c r="A6" s="3" t="str">
        <f>+[1]BALANZA!B2</f>
        <v>Del Ejercicio terminado el  29 de febrero de 2024  y  2023</v>
      </c>
      <c r="B6" s="3"/>
      <c r="C6" s="3"/>
    </row>
    <row r="7" spans="1:6" x14ac:dyDescent="0.25">
      <c r="A7" s="3" t="s">
        <v>1</v>
      </c>
      <c r="B7" s="3"/>
      <c r="C7" s="3"/>
    </row>
    <row r="8" spans="1:6" x14ac:dyDescent="0.25">
      <c r="A8" s="4"/>
    </row>
    <row r="9" spans="1:6" x14ac:dyDescent="0.25">
      <c r="A9" s="5" t="s">
        <v>2</v>
      </c>
    </row>
    <row r="10" spans="1:6" x14ac:dyDescent="0.25">
      <c r="A10" s="6"/>
    </row>
    <row r="11" spans="1:6" ht="16.5" customHeight="1" x14ac:dyDescent="0.25">
      <c r="B11" s="7">
        <f>+[1]BALANZA!B4</f>
        <v>2024</v>
      </c>
      <c r="C11" s="7">
        <f>+[1]BALANZA!C4</f>
        <v>2023</v>
      </c>
    </row>
    <row r="12" spans="1:6" x14ac:dyDescent="0.25">
      <c r="B12" s="8"/>
      <c r="C12" s="8"/>
    </row>
    <row r="13" spans="1:6" hidden="1" x14ac:dyDescent="0.25">
      <c r="A13" s="9" t="s">
        <v>3</v>
      </c>
      <c r="B13" s="10">
        <v>0</v>
      </c>
      <c r="C13" s="10">
        <v>0</v>
      </c>
      <c r="D13" s="2"/>
    </row>
    <row r="14" spans="1:6" hidden="1" x14ac:dyDescent="0.25">
      <c r="A14" s="9" t="s">
        <v>4</v>
      </c>
      <c r="B14" s="10">
        <v>0</v>
      </c>
      <c r="C14" s="10">
        <v>0</v>
      </c>
      <c r="D14" s="2"/>
    </row>
    <row r="15" spans="1:6" x14ac:dyDescent="0.25">
      <c r="A15" s="9" t="s">
        <v>5</v>
      </c>
      <c r="B15" s="10">
        <f>+[1]ERF!B11</f>
        <v>28937273.460000001</v>
      </c>
      <c r="C15" s="10">
        <v>180816067.19999999</v>
      </c>
      <c r="D15" s="2"/>
      <c r="F15" s="2"/>
    </row>
    <row r="16" spans="1:6" x14ac:dyDescent="0.25">
      <c r="A16" s="9" t="s">
        <v>6</v>
      </c>
      <c r="B16" s="10">
        <f>+[1]ERF!B12+'[1]Notas NF'!D152-'[1]Notas NF'!C152</f>
        <v>67033062.219999999</v>
      </c>
      <c r="C16" s="10">
        <v>174407622.61000001</v>
      </c>
      <c r="D16" s="2"/>
      <c r="F16" s="2"/>
    </row>
    <row r="17" spans="1:7" hidden="1" x14ac:dyDescent="0.25">
      <c r="A17" s="9" t="s">
        <v>7</v>
      </c>
      <c r="B17" s="10">
        <v>0</v>
      </c>
      <c r="C17" s="10">
        <v>0</v>
      </c>
      <c r="D17" s="2"/>
      <c r="F17" s="2"/>
    </row>
    <row r="18" spans="1:7" hidden="1" x14ac:dyDescent="0.25">
      <c r="A18" s="9" t="s">
        <v>8</v>
      </c>
      <c r="B18" s="10">
        <v>0</v>
      </c>
      <c r="C18" s="10">
        <v>0</v>
      </c>
      <c r="D18" s="2"/>
      <c r="F18" s="2"/>
    </row>
    <row r="19" spans="1:7" hidden="1" x14ac:dyDescent="0.25">
      <c r="A19" s="9" t="s">
        <v>9</v>
      </c>
      <c r="B19" s="10">
        <f>[1]A!H74</f>
        <v>0</v>
      </c>
      <c r="C19" s="10">
        <v>0</v>
      </c>
      <c r="D19" s="2"/>
      <c r="F19" s="2"/>
    </row>
    <row r="20" spans="1:7" x14ac:dyDescent="0.25">
      <c r="A20" s="9" t="s">
        <v>10</v>
      </c>
      <c r="B20" s="10">
        <f>[1]A!H90</f>
        <v>0</v>
      </c>
      <c r="C20" s="10">
        <v>149428.04999999999</v>
      </c>
      <c r="D20" s="2"/>
      <c r="F20" s="2"/>
    </row>
    <row r="21" spans="1:7" hidden="1" x14ac:dyDescent="0.25">
      <c r="A21" s="9" t="s">
        <v>11</v>
      </c>
      <c r="B21" s="11"/>
      <c r="C21" s="10"/>
      <c r="D21" s="2"/>
      <c r="F21" s="2"/>
    </row>
    <row r="22" spans="1:7" x14ac:dyDescent="0.25">
      <c r="A22" s="9" t="s">
        <v>12</v>
      </c>
      <c r="B22" s="10">
        <f>[1]A!H78-[1]EFE2!B23</f>
        <v>-15196173.600000001</v>
      </c>
      <c r="C22" s="10">
        <v>-197427063.78999999</v>
      </c>
      <c r="D22" s="2"/>
      <c r="F22" s="2"/>
    </row>
    <row r="23" spans="1:7" x14ac:dyDescent="0.25">
      <c r="A23" s="9" t="s">
        <v>13</v>
      </c>
      <c r="B23" s="10">
        <f>-'[1]Notas NF'!C529</f>
        <v>-151047.70000000001</v>
      </c>
      <c r="C23" s="10">
        <v>-1774503.18</v>
      </c>
      <c r="D23" s="2"/>
      <c r="F23" s="2"/>
      <c r="G23" s="2"/>
    </row>
    <row r="24" spans="1:7" hidden="1" x14ac:dyDescent="0.25">
      <c r="A24" s="9" t="s">
        <v>14</v>
      </c>
      <c r="B24" s="10"/>
      <c r="C24" s="10"/>
      <c r="D24" s="2"/>
      <c r="F24" s="2"/>
    </row>
    <row r="25" spans="1:7" x14ac:dyDescent="0.25">
      <c r="A25" s="9" t="s">
        <v>15</v>
      </c>
      <c r="B25" s="10">
        <f>[1]A!H12+[1]A!H13+[1]A!H33+[1]A!H34+[1]A!H80+[1]A!H83+[1]A!H84+[1]A!H37+[1]A!H40-'[1]Notas NF'!C363+[1]A!J24</f>
        <v>-14374265.780000001</v>
      </c>
      <c r="C25" s="10">
        <v>-117168080.86999999</v>
      </c>
      <c r="D25" s="2"/>
      <c r="F25" s="2"/>
    </row>
    <row r="26" spans="1:7" hidden="1" x14ac:dyDescent="0.25">
      <c r="A26" s="9"/>
      <c r="B26" s="10"/>
      <c r="C26" s="10"/>
      <c r="D26" s="2"/>
      <c r="F26" s="2"/>
    </row>
    <row r="27" spans="1:7" hidden="1" x14ac:dyDescent="0.25">
      <c r="A27" s="9" t="s">
        <v>16</v>
      </c>
      <c r="B27" s="10">
        <f>[1]A!J84</f>
        <v>0</v>
      </c>
      <c r="C27" s="10">
        <v>0</v>
      </c>
      <c r="D27" s="2"/>
      <c r="F27" s="2"/>
    </row>
    <row r="28" spans="1:7" x14ac:dyDescent="0.25">
      <c r="A28" s="9" t="s">
        <v>17</v>
      </c>
      <c r="B28" s="12">
        <f>[1]A!H79+[1]A!J25</f>
        <v>0</v>
      </c>
      <c r="C28" s="12">
        <v>-391500</v>
      </c>
      <c r="D28" s="2"/>
      <c r="F28" s="2"/>
    </row>
    <row r="29" spans="1:7" x14ac:dyDescent="0.25">
      <c r="A29" s="13" t="s">
        <v>18</v>
      </c>
      <c r="B29" s="14">
        <f>SUM(B13:B28)</f>
        <v>66248848.600000009</v>
      </c>
      <c r="C29" s="14">
        <f>SUM(C13:C28)</f>
        <v>38611970.020000026</v>
      </c>
      <c r="D29" s="2"/>
      <c r="F29" s="2"/>
      <c r="G29" s="2"/>
    </row>
    <row r="30" spans="1:7" ht="15.75" x14ac:dyDescent="0.25">
      <c r="A30" s="15"/>
      <c r="B30" s="16"/>
      <c r="C30" s="16"/>
      <c r="D30" s="2"/>
      <c r="F30" s="2"/>
    </row>
    <row r="31" spans="1:7" x14ac:dyDescent="0.25">
      <c r="A31" s="17" t="s">
        <v>19</v>
      </c>
      <c r="B31" s="10"/>
      <c r="C31" s="10"/>
      <c r="D31" s="2"/>
      <c r="F31" s="2"/>
    </row>
    <row r="32" spans="1:7" hidden="1" x14ac:dyDescent="0.25">
      <c r="A32" s="18" t="s">
        <v>20</v>
      </c>
      <c r="B32" s="10">
        <v>0</v>
      </c>
      <c r="C32" s="10">
        <v>0</v>
      </c>
      <c r="D32" s="2"/>
      <c r="F32" s="2"/>
    </row>
    <row r="33" spans="1:6" hidden="1" x14ac:dyDescent="0.25">
      <c r="A33" s="9" t="s">
        <v>21</v>
      </c>
      <c r="B33" s="10">
        <v>0</v>
      </c>
      <c r="C33" s="10">
        <v>0</v>
      </c>
      <c r="D33" s="2"/>
      <c r="F33" s="2"/>
    </row>
    <row r="34" spans="1:6" ht="24" hidden="1" x14ac:dyDescent="0.25">
      <c r="A34" s="9" t="s">
        <v>22</v>
      </c>
      <c r="B34" s="10">
        <v>0</v>
      </c>
      <c r="C34" s="10">
        <v>0</v>
      </c>
      <c r="D34" s="2"/>
      <c r="F34" s="2"/>
    </row>
    <row r="35" spans="1:6" hidden="1" x14ac:dyDescent="0.25">
      <c r="A35" s="9" t="s">
        <v>23</v>
      </c>
      <c r="B35" s="10">
        <v>0</v>
      </c>
      <c r="C35" s="10">
        <v>0</v>
      </c>
      <c r="D35" s="2"/>
      <c r="F35" s="2"/>
    </row>
    <row r="36" spans="1:6" hidden="1" x14ac:dyDescent="0.25">
      <c r="A36" s="9" t="s">
        <v>24</v>
      </c>
      <c r="B36" s="10">
        <v>0</v>
      </c>
      <c r="C36" s="10">
        <v>0</v>
      </c>
      <c r="D36" s="2"/>
      <c r="F36" s="2"/>
    </row>
    <row r="37" spans="1:6" hidden="1" x14ac:dyDescent="0.25">
      <c r="A37" s="9" t="s">
        <v>25</v>
      </c>
      <c r="B37" s="10">
        <v>0</v>
      </c>
      <c r="C37" s="10">
        <v>0</v>
      </c>
      <c r="D37" s="2"/>
      <c r="F37" s="2"/>
    </row>
    <row r="38" spans="1:6" x14ac:dyDescent="0.25">
      <c r="A38" s="9" t="s">
        <v>26</v>
      </c>
      <c r="B38" s="10">
        <f>-[1]nota13!K23</f>
        <v>-2445161.1700000013</v>
      </c>
      <c r="C38" s="10">
        <v>-17058247.190000001</v>
      </c>
      <c r="D38" s="2"/>
      <c r="F38" s="2"/>
    </row>
    <row r="39" spans="1:6" hidden="1" x14ac:dyDescent="0.25">
      <c r="A39" s="9" t="s">
        <v>27</v>
      </c>
      <c r="B39" s="10">
        <v>0</v>
      </c>
      <c r="C39" s="10">
        <v>0</v>
      </c>
      <c r="D39" s="2"/>
      <c r="F39" s="2"/>
    </row>
    <row r="40" spans="1:6" ht="24" hidden="1" x14ac:dyDescent="0.25">
      <c r="A40" s="9" t="s">
        <v>28</v>
      </c>
      <c r="B40" s="10">
        <v>0</v>
      </c>
      <c r="C40" s="10">
        <v>0</v>
      </c>
      <c r="D40" s="2"/>
      <c r="F40" s="2"/>
    </row>
    <row r="41" spans="1:6" hidden="1" x14ac:dyDescent="0.25">
      <c r="A41" s="9" t="s">
        <v>29</v>
      </c>
      <c r="B41" s="10">
        <v>0</v>
      </c>
      <c r="C41" s="10">
        <v>0</v>
      </c>
      <c r="D41" s="2"/>
      <c r="F41" s="2"/>
    </row>
    <row r="42" spans="1:6" hidden="1" x14ac:dyDescent="0.25">
      <c r="A42" s="9" t="s">
        <v>30</v>
      </c>
      <c r="B42" s="10">
        <v>0</v>
      </c>
      <c r="C42" s="10">
        <v>0</v>
      </c>
      <c r="D42" s="2"/>
      <c r="F42" s="2"/>
    </row>
    <row r="43" spans="1:6" hidden="1" x14ac:dyDescent="0.25">
      <c r="A43" s="9" t="s">
        <v>31</v>
      </c>
      <c r="B43" s="10">
        <v>0</v>
      </c>
      <c r="C43" s="10">
        <v>0</v>
      </c>
      <c r="D43" s="2"/>
      <c r="F43" s="2"/>
    </row>
    <row r="44" spans="1:6" hidden="1" x14ac:dyDescent="0.25">
      <c r="A44" s="9" t="s">
        <v>17</v>
      </c>
      <c r="B44" s="12">
        <v>0</v>
      </c>
      <c r="C44" s="12">
        <v>0</v>
      </c>
      <c r="D44" s="2"/>
      <c r="F44" s="2"/>
    </row>
    <row r="45" spans="1:6" x14ac:dyDescent="0.25">
      <c r="A45" s="17" t="s">
        <v>32</v>
      </c>
      <c r="B45" s="14">
        <f>SUM(B32:B44)</f>
        <v>-2445161.1700000013</v>
      </c>
      <c r="C45" s="14">
        <f>SUM(C32:C44)</f>
        <v>-17058247.190000001</v>
      </c>
      <c r="D45" s="2"/>
      <c r="F45" s="2"/>
    </row>
    <row r="46" spans="1:6" ht="15.75" x14ac:dyDescent="0.25">
      <c r="A46" s="15"/>
      <c r="B46" s="16"/>
      <c r="C46" s="16"/>
      <c r="D46" s="2"/>
      <c r="F46" s="2"/>
    </row>
    <row r="47" spans="1:6" x14ac:dyDescent="0.25">
      <c r="A47" s="17" t="s">
        <v>33</v>
      </c>
      <c r="B47" s="10"/>
      <c r="C47" s="10"/>
      <c r="D47" s="2"/>
      <c r="F47" s="2"/>
    </row>
    <row r="48" spans="1:6" hidden="1" x14ac:dyDescent="0.25">
      <c r="A48" s="9" t="s">
        <v>34</v>
      </c>
      <c r="B48" s="10">
        <v>0</v>
      </c>
      <c r="C48" s="10">
        <v>0</v>
      </c>
      <c r="D48" s="2"/>
      <c r="F48" s="2"/>
    </row>
    <row r="49" spans="1:6" hidden="1" x14ac:dyDescent="0.25">
      <c r="A49" s="9" t="s">
        <v>35</v>
      </c>
      <c r="B49" s="10">
        <f>[1]A!L51</f>
        <v>0</v>
      </c>
      <c r="C49" s="10">
        <v>0</v>
      </c>
      <c r="D49" s="2"/>
      <c r="F49" s="2"/>
    </row>
    <row r="50" spans="1:6" hidden="1" x14ac:dyDescent="0.25">
      <c r="A50" s="9" t="s">
        <v>36</v>
      </c>
      <c r="B50" s="10">
        <v>0</v>
      </c>
      <c r="C50" s="10">
        <v>0</v>
      </c>
      <c r="D50" s="2"/>
      <c r="F50" s="2"/>
    </row>
    <row r="51" spans="1:6" hidden="1" x14ac:dyDescent="0.25">
      <c r="A51" s="9" t="s">
        <v>37</v>
      </c>
      <c r="B51" s="10">
        <v>0</v>
      </c>
      <c r="C51" s="10">
        <v>0</v>
      </c>
      <c r="D51" s="2"/>
      <c r="F51" s="2"/>
    </row>
    <row r="52" spans="1:6" hidden="1" x14ac:dyDescent="0.25">
      <c r="A52" s="9" t="s">
        <v>25</v>
      </c>
      <c r="B52" s="10">
        <v>0</v>
      </c>
      <c r="C52" s="10">
        <v>0</v>
      </c>
      <c r="D52" s="2"/>
      <c r="F52" s="2"/>
    </row>
    <row r="53" spans="1:6" ht="24" hidden="1" x14ac:dyDescent="0.25">
      <c r="A53" s="9" t="s">
        <v>38</v>
      </c>
      <c r="B53" s="10">
        <v>0</v>
      </c>
      <c r="C53" s="10">
        <v>0</v>
      </c>
      <c r="D53" s="2"/>
      <c r="F53" s="2"/>
    </row>
    <row r="54" spans="1:6" ht="24" hidden="1" x14ac:dyDescent="0.25">
      <c r="A54" s="9" t="s">
        <v>39</v>
      </c>
      <c r="B54" s="10">
        <f>[1]A!L35</f>
        <v>0</v>
      </c>
      <c r="C54" s="10">
        <v>0</v>
      </c>
      <c r="D54" s="2"/>
      <c r="F54" s="2"/>
    </row>
    <row r="55" spans="1:6" hidden="1" x14ac:dyDescent="0.25">
      <c r="A55" s="9" t="s">
        <v>40</v>
      </c>
      <c r="B55" s="10">
        <v>0</v>
      </c>
      <c r="C55" s="10">
        <v>0</v>
      </c>
      <c r="D55" s="2"/>
      <c r="F55" s="2"/>
    </row>
    <row r="56" spans="1:6" hidden="1" x14ac:dyDescent="0.25">
      <c r="A56" s="9" t="s">
        <v>41</v>
      </c>
      <c r="B56" s="10">
        <v>0</v>
      </c>
      <c r="C56" s="10">
        <v>0</v>
      </c>
      <c r="D56" s="2"/>
      <c r="F56" s="2"/>
    </row>
    <row r="57" spans="1:6" hidden="1" x14ac:dyDescent="0.25">
      <c r="A57" s="9" t="s">
        <v>42</v>
      </c>
      <c r="B57" s="10">
        <v>0</v>
      </c>
      <c r="C57" s="10">
        <v>0</v>
      </c>
      <c r="D57" s="2"/>
      <c r="F57" s="2"/>
    </row>
    <row r="58" spans="1:6" x14ac:dyDescent="0.25">
      <c r="A58" s="9" t="s">
        <v>43</v>
      </c>
      <c r="B58" s="12">
        <v>0</v>
      </c>
      <c r="C58" s="12">
        <v>0</v>
      </c>
      <c r="D58" s="2"/>
      <c r="F58" s="2"/>
    </row>
    <row r="59" spans="1:6" x14ac:dyDescent="0.25">
      <c r="A59" s="17" t="s">
        <v>44</v>
      </c>
      <c r="B59" s="14">
        <f>SUM(B48:B58)</f>
        <v>0</v>
      </c>
      <c r="C59" s="14">
        <f>SUM(C48:C58)</f>
        <v>0</v>
      </c>
      <c r="D59" s="2"/>
      <c r="F59" s="2"/>
    </row>
    <row r="60" spans="1:6" x14ac:dyDescent="0.25">
      <c r="A60" s="19"/>
      <c r="C60" s="11"/>
      <c r="D60" s="2"/>
      <c r="F60" s="2"/>
    </row>
    <row r="61" spans="1:6" x14ac:dyDescent="0.25">
      <c r="A61" s="9" t="s">
        <v>45</v>
      </c>
      <c r="B61" s="10">
        <f>+B29+B45</f>
        <v>63803687.430000007</v>
      </c>
      <c r="C61" s="10">
        <v>21553722.830000024</v>
      </c>
      <c r="D61" s="2"/>
      <c r="F61" s="2"/>
    </row>
    <row r="62" spans="1:6" x14ac:dyDescent="0.25">
      <c r="A62" s="9" t="s">
        <v>46</v>
      </c>
      <c r="B62" s="12">
        <f>[1]A!C8</f>
        <v>198749953.56999999</v>
      </c>
      <c r="C62" s="12">
        <v>177196230.74000001</v>
      </c>
      <c r="D62" s="2"/>
      <c r="F62" s="2"/>
    </row>
    <row r="63" spans="1:6" ht="15.75" thickBot="1" x14ac:dyDescent="0.3">
      <c r="A63" s="13" t="s">
        <v>47</v>
      </c>
      <c r="B63" s="20">
        <f>[1]A!B8</f>
        <v>262553641</v>
      </c>
      <c r="C63" s="20">
        <f>+C61+C62</f>
        <v>198749953.57000002</v>
      </c>
      <c r="D63" s="2"/>
      <c r="F63" s="2"/>
    </row>
    <row r="64" spans="1:6" ht="15.75" thickTop="1" x14ac:dyDescent="0.25">
      <c r="B64" s="11"/>
      <c r="C64" s="11"/>
    </row>
    <row r="65" spans="1:5" x14ac:dyDescent="0.25">
      <c r="A65" s="2"/>
      <c r="B65" s="21">
        <f>+B29+B45+B59+B62-B63</f>
        <v>0</v>
      </c>
      <c r="C65" s="21">
        <f>+C29+C45+C59+C62-C63</f>
        <v>0</v>
      </c>
    </row>
    <row r="66" spans="1:5" x14ac:dyDescent="0.25">
      <c r="B66" s="22"/>
      <c r="C66" s="22"/>
    </row>
    <row r="67" spans="1:5" x14ac:dyDescent="0.25">
      <c r="B67" s="22"/>
      <c r="C67" s="22"/>
    </row>
    <row r="68" spans="1:5" s="25" customFormat="1" x14ac:dyDescent="0.25">
      <c r="A68" s="23" t="str">
        <f>+'[1]ES F '!A64</f>
        <v>Licda. Paula Maileny Morillo</v>
      </c>
      <c r="B68" s="24" t="str">
        <f>+[1]ERF!B41</f>
        <v>Licda. María Patricia Almonte</v>
      </c>
      <c r="C68" s="24"/>
      <c r="E68" s="26"/>
    </row>
    <row r="69" spans="1:5" s="25" customFormat="1" x14ac:dyDescent="0.25">
      <c r="A69" s="27" t="s">
        <v>48</v>
      </c>
      <c r="B69" s="28" t="str">
        <f>+[1]ERF!B42</f>
        <v>Directora Administrativa-Financiera</v>
      </c>
      <c r="C69" s="28"/>
      <c r="E69" s="26"/>
    </row>
    <row r="70" spans="1:5" s="25" customFormat="1" x14ac:dyDescent="0.25">
      <c r="A70" s="29"/>
      <c r="B70" s="30"/>
      <c r="C70" s="30"/>
      <c r="E70" s="26"/>
    </row>
    <row r="71" spans="1:5" s="25" customFormat="1" x14ac:dyDescent="0.25">
      <c r="A71" s="24"/>
      <c r="B71" s="24"/>
      <c r="C71" s="24"/>
      <c r="E71" s="26"/>
    </row>
    <row r="72" spans="1:5" s="25" customFormat="1" x14ac:dyDescent="0.25">
      <c r="A72" s="28"/>
      <c r="B72" s="28"/>
      <c r="C72" s="28"/>
      <c r="E72" s="26"/>
    </row>
    <row r="73" spans="1:5" s="25" customFormat="1" x14ac:dyDescent="0.25">
      <c r="A73" s="29"/>
      <c r="B73" s="29"/>
      <c r="C73" s="29"/>
      <c r="E73" s="26"/>
    </row>
    <row r="74" spans="1:5" s="25" customFormat="1" x14ac:dyDescent="0.25">
      <c r="A74" s="29"/>
      <c r="B74" s="29"/>
      <c r="C74" s="29"/>
      <c r="E74" s="26"/>
    </row>
    <row r="75" spans="1:5" s="25" customFormat="1" x14ac:dyDescent="0.25">
      <c r="A75" s="24" t="str">
        <f>+[1]ERF!A49</f>
        <v xml:space="preserve">Licdo. Reynaldo C. Méndez Sánchez </v>
      </c>
      <c r="B75" s="24"/>
      <c r="C75" s="24"/>
      <c r="E75" s="26"/>
    </row>
    <row r="76" spans="1:5" s="25" customFormat="1" x14ac:dyDescent="0.25">
      <c r="A76" s="28" t="s">
        <v>49</v>
      </c>
      <c r="B76" s="28"/>
      <c r="C76" s="28"/>
      <c r="E76" s="26"/>
    </row>
    <row r="77" spans="1:5" s="25" customFormat="1" x14ac:dyDescent="0.25">
      <c r="A77" s="29"/>
      <c r="B77" s="30"/>
      <c r="C77" s="30"/>
      <c r="E77" s="26"/>
    </row>
    <row r="78" spans="1:5" s="25" customFormat="1" x14ac:dyDescent="0.25">
      <c r="B78" s="31"/>
      <c r="C78" s="31"/>
      <c r="E78" s="26"/>
    </row>
    <row r="79" spans="1:5" s="25" customFormat="1" x14ac:dyDescent="0.25">
      <c r="B79" s="31"/>
      <c r="C79" s="31"/>
      <c r="E79" s="26"/>
    </row>
    <row r="80" spans="1:5" s="25" customFormat="1" x14ac:dyDescent="0.25">
      <c r="B80" s="31"/>
      <c r="C80" s="31"/>
      <c r="E80" s="26"/>
    </row>
    <row r="81" spans="2:5" s="25" customFormat="1" x14ac:dyDescent="0.25">
      <c r="B81" s="31"/>
      <c r="C81" s="31"/>
      <c r="E81" s="26"/>
    </row>
    <row r="82" spans="2:5" s="25" customFormat="1" x14ac:dyDescent="0.25">
      <c r="B82" s="31"/>
      <c r="C82" s="31"/>
      <c r="E82" s="26"/>
    </row>
    <row r="83" spans="2:5" s="25" customFormat="1" x14ac:dyDescent="0.25">
      <c r="B83" s="31"/>
      <c r="C83" s="31"/>
      <c r="E83" s="26"/>
    </row>
    <row r="84" spans="2:5" s="25" customFormat="1" x14ac:dyDescent="0.25">
      <c r="B84" s="31"/>
      <c r="C84" s="31"/>
      <c r="E84" s="26"/>
    </row>
    <row r="85" spans="2:5" s="25" customFormat="1" x14ac:dyDescent="0.25">
      <c r="B85" s="31"/>
      <c r="C85" s="31"/>
      <c r="E85" s="26"/>
    </row>
    <row r="86" spans="2:5" s="25" customFormat="1" x14ac:dyDescent="0.25">
      <c r="B86" s="31"/>
      <c r="C86" s="31"/>
      <c r="E86" s="26"/>
    </row>
    <row r="87" spans="2:5" s="25" customFormat="1" x14ac:dyDescent="0.25">
      <c r="B87" s="31"/>
      <c r="C87" s="31"/>
      <c r="E87" s="26"/>
    </row>
    <row r="88" spans="2:5" s="25" customFormat="1" x14ac:dyDescent="0.25">
      <c r="B88" s="31"/>
      <c r="C88" s="31"/>
      <c r="E88" s="26"/>
    </row>
    <row r="89" spans="2:5" s="25" customFormat="1" x14ac:dyDescent="0.25">
      <c r="B89" s="31"/>
      <c r="C89" s="31"/>
      <c r="E89" s="26"/>
    </row>
    <row r="90" spans="2:5" s="25" customFormat="1" x14ac:dyDescent="0.25">
      <c r="B90" s="31"/>
      <c r="C90" s="31"/>
      <c r="E90" s="26"/>
    </row>
    <row r="91" spans="2:5" s="25" customFormat="1" x14ac:dyDescent="0.25">
      <c r="B91" s="31"/>
      <c r="C91" s="31"/>
      <c r="E91" s="26"/>
    </row>
    <row r="92" spans="2:5" s="25" customFormat="1" x14ac:dyDescent="0.25">
      <c r="B92" s="31"/>
      <c r="C92" s="31"/>
      <c r="E92" s="26"/>
    </row>
    <row r="93" spans="2:5" s="25" customFormat="1" x14ac:dyDescent="0.25">
      <c r="B93" s="31"/>
      <c r="C93" s="31"/>
      <c r="E93" s="26"/>
    </row>
    <row r="94" spans="2:5" s="25" customFormat="1" x14ac:dyDescent="0.25">
      <c r="B94" s="31"/>
      <c r="C94" s="31"/>
      <c r="E94" s="26"/>
    </row>
    <row r="95" spans="2:5" s="25" customFormat="1" x14ac:dyDescent="0.25">
      <c r="B95" s="31"/>
      <c r="C95" s="31"/>
      <c r="E95" s="26"/>
    </row>
    <row r="96" spans="2:5" s="25" customFormat="1" x14ac:dyDescent="0.25">
      <c r="B96" s="31"/>
      <c r="C96" s="31"/>
      <c r="E96" s="26"/>
    </row>
    <row r="97" spans="2:5" s="25" customFormat="1" x14ac:dyDescent="0.25">
      <c r="B97" s="31"/>
      <c r="C97" s="31"/>
      <c r="E97" s="26"/>
    </row>
    <row r="98" spans="2:5" s="25" customFormat="1" x14ac:dyDescent="0.25">
      <c r="B98" s="31"/>
      <c r="C98" s="31"/>
      <c r="E98" s="26"/>
    </row>
    <row r="99" spans="2:5" s="25" customFormat="1" x14ac:dyDescent="0.25">
      <c r="B99" s="31"/>
      <c r="C99" s="31"/>
      <c r="E99" s="26"/>
    </row>
    <row r="100" spans="2:5" s="25" customFormat="1" x14ac:dyDescent="0.25">
      <c r="B100" s="31"/>
      <c r="C100" s="31"/>
      <c r="E100" s="26"/>
    </row>
    <row r="101" spans="2:5" s="25" customFormat="1" x14ac:dyDescent="0.25">
      <c r="B101" s="31"/>
      <c r="C101" s="31"/>
      <c r="E101" s="26"/>
    </row>
    <row r="102" spans="2:5" s="25" customFormat="1" x14ac:dyDescent="0.25">
      <c r="B102" s="31"/>
      <c r="C102" s="31"/>
      <c r="E102" s="26"/>
    </row>
    <row r="103" spans="2:5" s="25" customFormat="1" x14ac:dyDescent="0.25">
      <c r="B103" s="31"/>
      <c r="C103" s="31"/>
      <c r="E103" s="26"/>
    </row>
    <row r="104" spans="2:5" s="25" customFormat="1" x14ac:dyDescent="0.25">
      <c r="B104" s="31"/>
      <c r="C104" s="31"/>
      <c r="E104" s="26"/>
    </row>
    <row r="105" spans="2:5" s="25" customFormat="1" x14ac:dyDescent="0.25">
      <c r="B105" s="31"/>
      <c r="C105" s="31"/>
      <c r="E105" s="26"/>
    </row>
    <row r="106" spans="2:5" s="25" customFormat="1" x14ac:dyDescent="0.25">
      <c r="B106" s="31"/>
      <c r="C106" s="31"/>
      <c r="E106" s="26"/>
    </row>
    <row r="107" spans="2:5" s="25" customFormat="1" x14ac:dyDescent="0.25">
      <c r="B107" s="31"/>
      <c r="C107" s="31"/>
      <c r="E107" s="26"/>
    </row>
    <row r="108" spans="2:5" s="25" customFormat="1" x14ac:dyDescent="0.25">
      <c r="B108" s="31"/>
      <c r="C108" s="31"/>
      <c r="E108" s="26"/>
    </row>
    <row r="109" spans="2:5" s="25" customFormat="1" x14ac:dyDescent="0.25">
      <c r="B109" s="31"/>
      <c r="C109" s="31"/>
      <c r="E109" s="26"/>
    </row>
    <row r="110" spans="2:5" s="25" customFormat="1" x14ac:dyDescent="0.25">
      <c r="B110" s="31"/>
      <c r="C110" s="31"/>
      <c r="E110" s="26"/>
    </row>
    <row r="111" spans="2:5" s="25" customFormat="1" x14ac:dyDescent="0.25">
      <c r="B111" s="31"/>
      <c r="C111" s="31"/>
      <c r="E111" s="26"/>
    </row>
    <row r="112" spans="2:5" s="25" customFormat="1" x14ac:dyDescent="0.25">
      <c r="B112" s="31"/>
      <c r="C112" s="31"/>
      <c r="E112" s="26"/>
    </row>
    <row r="113" spans="2:5" s="25" customFormat="1" x14ac:dyDescent="0.25">
      <c r="B113" s="31"/>
      <c r="C113" s="31"/>
      <c r="E113" s="26"/>
    </row>
    <row r="114" spans="2:5" s="25" customFormat="1" x14ac:dyDescent="0.25">
      <c r="B114" s="31"/>
      <c r="C114" s="31"/>
      <c r="E114" s="26"/>
    </row>
    <row r="115" spans="2:5" s="25" customFormat="1" x14ac:dyDescent="0.25">
      <c r="B115" s="31"/>
      <c r="C115" s="31"/>
      <c r="E115" s="26"/>
    </row>
    <row r="116" spans="2:5" s="25" customFormat="1" x14ac:dyDescent="0.25">
      <c r="B116" s="31"/>
      <c r="C116" s="31"/>
      <c r="E116" s="26"/>
    </row>
    <row r="117" spans="2:5" s="25" customFormat="1" x14ac:dyDescent="0.25">
      <c r="B117" s="31"/>
      <c r="C117" s="31"/>
      <c r="E117" s="26"/>
    </row>
    <row r="118" spans="2:5" s="25" customFormat="1" x14ac:dyDescent="0.25">
      <c r="B118" s="31"/>
      <c r="C118" s="31"/>
      <c r="E118" s="26"/>
    </row>
    <row r="119" spans="2:5" s="25" customFormat="1" x14ac:dyDescent="0.25">
      <c r="B119" s="31"/>
      <c r="C119" s="31"/>
      <c r="E119" s="26"/>
    </row>
    <row r="120" spans="2:5" s="25" customFormat="1" x14ac:dyDescent="0.25">
      <c r="B120" s="31"/>
      <c r="C120" s="31"/>
      <c r="E120" s="26"/>
    </row>
    <row r="121" spans="2:5" s="25" customFormat="1" x14ac:dyDescent="0.25">
      <c r="B121" s="31"/>
      <c r="C121" s="31"/>
      <c r="E121" s="26"/>
    </row>
    <row r="122" spans="2:5" s="25" customFormat="1" x14ac:dyDescent="0.25">
      <c r="B122" s="31"/>
      <c r="C122" s="31"/>
      <c r="E122" s="26"/>
    </row>
    <row r="123" spans="2:5" s="25" customFormat="1" x14ac:dyDescent="0.25">
      <c r="B123" s="31"/>
      <c r="C123" s="31"/>
      <c r="E123" s="26"/>
    </row>
    <row r="124" spans="2:5" s="25" customFormat="1" x14ac:dyDescent="0.25">
      <c r="B124" s="31"/>
      <c r="C124" s="31"/>
      <c r="E124" s="26"/>
    </row>
    <row r="125" spans="2:5" s="25" customFormat="1" x14ac:dyDescent="0.25">
      <c r="B125" s="31"/>
      <c r="C125" s="31"/>
      <c r="E125" s="26"/>
    </row>
    <row r="126" spans="2:5" s="25" customFormat="1" x14ac:dyDescent="0.25">
      <c r="B126" s="31"/>
      <c r="C126" s="31"/>
      <c r="E126" s="26"/>
    </row>
    <row r="127" spans="2:5" s="25" customFormat="1" x14ac:dyDescent="0.25">
      <c r="B127" s="31"/>
      <c r="C127" s="31"/>
      <c r="E127" s="26"/>
    </row>
    <row r="128" spans="2:5" s="25" customFormat="1" x14ac:dyDescent="0.25">
      <c r="B128" s="31"/>
      <c r="C128" s="31"/>
      <c r="E128" s="26"/>
    </row>
    <row r="129" spans="2:5" s="25" customFormat="1" x14ac:dyDescent="0.25">
      <c r="B129" s="31"/>
      <c r="C129" s="31"/>
      <c r="E129" s="26"/>
    </row>
    <row r="130" spans="2:5" s="25" customFormat="1" x14ac:dyDescent="0.25">
      <c r="B130" s="31"/>
      <c r="C130" s="31"/>
      <c r="E130" s="26"/>
    </row>
    <row r="131" spans="2:5" s="25" customFormat="1" x14ac:dyDescent="0.25">
      <c r="B131" s="31"/>
      <c r="C131" s="31"/>
      <c r="E131" s="26"/>
    </row>
    <row r="132" spans="2:5" s="25" customFormat="1" x14ac:dyDescent="0.25">
      <c r="B132" s="31"/>
      <c r="C132" s="31"/>
      <c r="E132" s="26"/>
    </row>
    <row r="133" spans="2:5" s="25" customFormat="1" ht="17.25" customHeight="1" x14ac:dyDescent="0.25">
      <c r="B133" s="31"/>
      <c r="C133" s="31"/>
      <c r="E133" s="26"/>
    </row>
    <row r="134" spans="2:5" s="25" customFormat="1" x14ac:dyDescent="0.25">
      <c r="B134" s="31"/>
      <c r="C134" s="31"/>
      <c r="E134" s="26"/>
    </row>
    <row r="135" spans="2:5" s="25" customFormat="1" x14ac:dyDescent="0.25">
      <c r="B135" s="31"/>
      <c r="C135" s="31"/>
      <c r="E135" s="26"/>
    </row>
    <row r="136" spans="2:5" s="25" customFormat="1" x14ac:dyDescent="0.25">
      <c r="B136" s="31"/>
      <c r="C136" s="31"/>
      <c r="E136" s="26"/>
    </row>
    <row r="137" spans="2:5" s="25" customFormat="1" x14ac:dyDescent="0.25">
      <c r="B137" s="31"/>
      <c r="C137" s="31"/>
      <c r="E137" s="26"/>
    </row>
    <row r="138" spans="2:5" s="25" customFormat="1" x14ac:dyDescent="0.25">
      <c r="B138" s="31"/>
      <c r="C138" s="31"/>
      <c r="E138" s="26"/>
    </row>
    <row r="139" spans="2:5" s="25" customFormat="1" x14ac:dyDescent="0.25">
      <c r="B139" s="31"/>
      <c r="C139" s="31"/>
      <c r="E139" s="26"/>
    </row>
    <row r="140" spans="2:5" s="25" customFormat="1" x14ac:dyDescent="0.25">
      <c r="B140" s="31"/>
      <c r="C140" s="31"/>
      <c r="E140" s="26"/>
    </row>
    <row r="141" spans="2:5" s="25" customFormat="1" x14ac:dyDescent="0.25">
      <c r="B141" s="31"/>
      <c r="C141" s="31"/>
      <c r="E141" s="26"/>
    </row>
    <row r="142" spans="2:5" s="25" customFormat="1" x14ac:dyDescent="0.25">
      <c r="B142" s="31"/>
      <c r="C142" s="31"/>
      <c r="E142" s="26"/>
    </row>
    <row r="143" spans="2:5" s="25" customFormat="1" x14ac:dyDescent="0.25">
      <c r="B143" s="31"/>
      <c r="C143" s="31"/>
      <c r="E143" s="26"/>
    </row>
    <row r="144" spans="2:5" s="25" customFormat="1" x14ac:dyDescent="0.25">
      <c r="B144" s="31"/>
      <c r="C144" s="31"/>
      <c r="E144" s="26"/>
    </row>
    <row r="145" spans="1:5" s="25" customFormat="1" x14ac:dyDescent="0.25">
      <c r="B145" s="26"/>
      <c r="C145" s="26"/>
      <c r="E145" s="26"/>
    </row>
    <row r="146" spans="1:5" s="25" customFormat="1" x14ac:dyDescent="0.25">
      <c r="B146" s="26"/>
      <c r="C146" s="26"/>
      <c r="E146" s="26"/>
    </row>
    <row r="147" spans="1:5" s="25" customFormat="1" x14ac:dyDescent="0.25">
      <c r="A147" s="32"/>
      <c r="B147" s="33"/>
      <c r="C147" s="33"/>
      <c r="E147" s="26"/>
    </row>
    <row r="148" spans="1:5" s="25" customFormat="1" x14ac:dyDescent="0.25">
      <c r="A148" s="34"/>
      <c r="B148" s="35"/>
      <c r="C148" s="36"/>
      <c r="E148" s="26"/>
    </row>
    <row r="149" spans="1:5" s="25" customFormat="1" x14ac:dyDescent="0.25">
      <c r="A149" s="34"/>
      <c r="B149" s="35"/>
      <c r="C149" s="36"/>
      <c r="E149" s="26"/>
    </row>
    <row r="150" spans="1:5" s="25" customFormat="1" x14ac:dyDescent="0.25">
      <c r="A150" s="37"/>
      <c r="B150" s="38"/>
      <c r="C150" s="39"/>
      <c r="E150" s="26"/>
    </row>
    <row r="151" spans="1:5" s="25" customFormat="1" x14ac:dyDescent="0.25">
      <c r="A151" s="32"/>
      <c r="B151" s="40"/>
      <c r="C151" s="33"/>
      <c r="E151" s="26"/>
    </row>
    <row r="152" spans="1:5" s="25" customFormat="1" x14ac:dyDescent="0.25">
      <c r="A152" s="32"/>
      <c r="B152" s="40"/>
      <c r="C152" s="33"/>
      <c r="E152" s="26"/>
    </row>
    <row r="153" spans="1:5" s="25" customFormat="1" x14ac:dyDescent="0.25">
      <c r="A153" s="32"/>
      <c r="B153" s="40"/>
      <c r="C153" s="33"/>
      <c r="E153" s="26"/>
    </row>
    <row r="154" spans="1:5" s="25" customFormat="1" x14ac:dyDescent="0.25">
      <c r="A154" s="32"/>
      <c r="B154" s="40"/>
      <c r="C154" s="33"/>
      <c r="E154" s="26"/>
    </row>
    <row r="155" spans="1:5" s="25" customFormat="1" x14ac:dyDescent="0.25">
      <c r="A155" s="34"/>
      <c r="B155" s="35"/>
      <c r="C155" s="36"/>
      <c r="E155" s="26"/>
    </row>
    <row r="156" spans="1:5" s="25" customFormat="1" x14ac:dyDescent="0.25">
      <c r="A156" s="41"/>
      <c r="B156" s="42"/>
      <c r="C156" s="43"/>
      <c r="E156" s="26"/>
    </row>
    <row r="157" spans="1:5" s="25" customFormat="1" x14ac:dyDescent="0.25">
      <c r="A157" s="44"/>
      <c r="B157" s="45"/>
      <c r="C157" s="46"/>
      <c r="E157" s="26"/>
    </row>
    <row r="158" spans="1:5" s="25" customFormat="1" x14ac:dyDescent="0.25">
      <c r="A158" s="32"/>
      <c r="B158" s="33"/>
      <c r="C158" s="33"/>
      <c r="E158" s="26"/>
    </row>
    <row r="159" spans="1:5" s="25" customFormat="1" x14ac:dyDescent="0.25">
      <c r="A159" s="47"/>
      <c r="B159" s="33"/>
      <c r="C159" s="33"/>
      <c r="E159" s="26"/>
    </row>
    <row r="160" spans="1:5" s="25" customFormat="1" x14ac:dyDescent="0.25">
      <c r="A160" s="32"/>
      <c r="B160" s="33"/>
      <c r="C160" s="33"/>
      <c r="E160" s="26"/>
    </row>
    <row r="161" spans="1:5" s="25" customFormat="1" x14ac:dyDescent="0.25">
      <c r="A161" s="32"/>
      <c r="B161" s="33"/>
      <c r="C161" s="33"/>
      <c r="E161" s="26"/>
    </row>
    <row r="162" spans="1:5" s="25" customFormat="1" x14ac:dyDescent="0.25">
      <c r="A162" s="32"/>
      <c r="B162" s="33"/>
      <c r="C162" s="33"/>
      <c r="E162" s="26"/>
    </row>
    <row r="163" spans="1:5" s="25" customFormat="1" x14ac:dyDescent="0.25">
      <c r="A163" s="32"/>
      <c r="B163" s="33"/>
      <c r="C163" s="33"/>
      <c r="E163" s="26"/>
    </row>
    <row r="164" spans="1:5" s="25" customFormat="1" x14ac:dyDescent="0.25">
      <c r="A164" s="32"/>
      <c r="B164" s="33"/>
      <c r="C164" s="33"/>
      <c r="E164" s="26"/>
    </row>
    <row r="165" spans="1:5" s="25" customFormat="1" x14ac:dyDescent="0.25">
      <c r="A165" s="32"/>
      <c r="B165" s="33"/>
      <c r="C165" s="33"/>
      <c r="E165" s="26"/>
    </row>
    <row r="166" spans="1:5" s="25" customFormat="1" x14ac:dyDescent="0.25">
      <c r="A166" s="32"/>
      <c r="B166" s="33"/>
      <c r="C166" s="33"/>
      <c r="E166" s="26"/>
    </row>
    <row r="167" spans="1:5" s="25" customFormat="1" x14ac:dyDescent="0.25">
      <c r="A167" s="32"/>
      <c r="B167" s="40"/>
      <c r="C167" s="33"/>
      <c r="D167" s="26"/>
      <c r="E167" s="26"/>
    </row>
    <row r="168" spans="1:5" s="25" customFormat="1" x14ac:dyDescent="0.25">
      <c r="A168" s="32"/>
      <c r="B168" s="33"/>
      <c r="C168" s="33"/>
      <c r="D168" s="26"/>
      <c r="E168" s="26"/>
    </row>
    <row r="169" spans="1:5" s="25" customFormat="1" x14ac:dyDescent="0.25">
      <c r="A169" s="32"/>
      <c r="B169" s="33"/>
      <c r="C169" s="33"/>
      <c r="E169" s="26"/>
    </row>
    <row r="170" spans="1:5" s="25" customFormat="1" x14ac:dyDescent="0.25">
      <c r="A170" s="34"/>
      <c r="B170" s="35"/>
      <c r="C170" s="36"/>
      <c r="E170" s="26"/>
    </row>
    <row r="171" spans="1:5" s="25" customFormat="1" x14ac:dyDescent="0.25">
      <c r="A171" s="41"/>
      <c r="B171" s="42"/>
      <c r="C171" s="43"/>
      <c r="D171" s="26"/>
      <c r="E171" s="26"/>
    </row>
    <row r="172" spans="1:5" s="25" customFormat="1" x14ac:dyDescent="0.25">
      <c r="A172" s="41"/>
      <c r="B172" s="42"/>
      <c r="C172" s="43"/>
      <c r="D172" s="26"/>
      <c r="E172" s="26"/>
    </row>
    <row r="173" spans="1:5" s="25" customFormat="1" x14ac:dyDescent="0.25">
      <c r="A173" s="41"/>
      <c r="B173" s="42"/>
      <c r="C173" s="43"/>
      <c r="E173" s="26"/>
    </row>
    <row r="174" spans="1:5" s="25" customFormat="1" x14ac:dyDescent="0.25">
      <c r="A174" s="41"/>
      <c r="B174" s="42"/>
      <c r="C174" s="43"/>
      <c r="E174" s="26"/>
    </row>
    <row r="175" spans="1:5" s="25" customFormat="1" x14ac:dyDescent="0.25">
      <c r="A175" s="41"/>
      <c r="B175" s="42"/>
      <c r="C175" s="43"/>
      <c r="E175" s="26"/>
    </row>
    <row r="176" spans="1:5" s="25" customFormat="1" x14ac:dyDescent="0.25">
      <c r="A176" s="41"/>
      <c r="B176" s="42"/>
      <c r="C176" s="43"/>
      <c r="E176" s="26"/>
    </row>
    <row r="177" spans="1:5" s="25" customFormat="1" x14ac:dyDescent="0.25">
      <c r="A177" s="41"/>
      <c r="B177" s="42"/>
      <c r="C177" s="43"/>
      <c r="E177" s="26"/>
    </row>
    <row r="178" spans="1:5" s="25" customFormat="1" x14ac:dyDescent="0.25">
      <c r="A178" s="41"/>
      <c r="B178" s="42"/>
      <c r="C178" s="43"/>
      <c r="D178" s="26"/>
      <c r="E178" s="26"/>
    </row>
    <row r="179" spans="1:5" s="25" customFormat="1" x14ac:dyDescent="0.25">
      <c r="A179" s="44"/>
      <c r="B179" s="45"/>
      <c r="C179" s="45"/>
      <c r="D179" s="26"/>
      <c r="E179" s="26"/>
    </row>
    <row r="180" spans="1:5" s="25" customFormat="1" x14ac:dyDescent="0.25">
      <c r="A180" s="32"/>
      <c r="B180" s="33"/>
      <c r="C180" s="33"/>
      <c r="D180" s="26"/>
      <c r="E180" s="26"/>
    </row>
    <row r="181" spans="1:5" s="25" customFormat="1" x14ac:dyDescent="0.25">
      <c r="A181" s="37"/>
      <c r="B181" s="38"/>
      <c r="C181" s="39"/>
      <c r="E181" s="26"/>
    </row>
    <row r="182" spans="1:5" s="25" customFormat="1" x14ac:dyDescent="0.25">
      <c r="A182" s="32"/>
      <c r="B182" s="33"/>
      <c r="C182" s="33"/>
      <c r="E182" s="26"/>
    </row>
    <row r="183" spans="1:5" s="25" customFormat="1" x14ac:dyDescent="0.25">
      <c r="A183" s="37"/>
      <c r="B183" s="38"/>
      <c r="C183" s="39"/>
      <c r="E183" s="26"/>
    </row>
    <row r="184" spans="1:5" s="25" customFormat="1" x14ac:dyDescent="0.25">
      <c r="A184" s="32"/>
      <c r="B184" s="33"/>
      <c r="C184" s="33"/>
      <c r="E184" s="26"/>
    </row>
    <row r="185" spans="1:5" s="25" customFormat="1" x14ac:dyDescent="0.25">
      <c r="A185" s="37"/>
      <c r="B185" s="38"/>
      <c r="C185" s="39"/>
      <c r="E185" s="26"/>
    </row>
    <row r="186" spans="1:5" s="25" customFormat="1" x14ac:dyDescent="0.25">
      <c r="A186" s="32"/>
      <c r="B186" s="33"/>
      <c r="C186" s="33"/>
      <c r="E186" s="26"/>
    </row>
    <row r="187" spans="1:5" s="25" customFormat="1" x14ac:dyDescent="0.25">
      <c r="A187" s="37"/>
      <c r="B187" s="38"/>
      <c r="C187" s="39"/>
      <c r="E187" s="26"/>
    </row>
    <row r="188" spans="1:5" s="25" customFormat="1" x14ac:dyDescent="0.25">
      <c r="A188" s="32"/>
      <c r="B188" s="33"/>
      <c r="C188" s="33"/>
      <c r="E188" s="26"/>
    </row>
    <row r="189" spans="1:5" s="25" customFormat="1" x14ac:dyDescent="0.25">
      <c r="A189" s="37"/>
      <c r="B189" s="38"/>
      <c r="C189" s="39"/>
      <c r="E189" s="26"/>
    </row>
    <row r="190" spans="1:5" s="25" customFormat="1" x14ac:dyDescent="0.25">
      <c r="A190" s="48"/>
      <c r="B190" s="42"/>
      <c r="C190" s="42"/>
      <c r="E190" s="26"/>
    </row>
    <row r="191" spans="1:5" s="25" customFormat="1" x14ac:dyDescent="0.25">
      <c r="A191" s="37"/>
      <c r="B191" s="38"/>
      <c r="C191" s="39"/>
      <c r="E191" s="26"/>
    </row>
    <row r="192" spans="1:5" s="25" customFormat="1" x14ac:dyDescent="0.25">
      <c r="A192" s="37"/>
      <c r="B192" s="38"/>
      <c r="C192" s="39"/>
      <c r="E192" s="26"/>
    </row>
    <row r="193" spans="1:5" s="25" customFormat="1" x14ac:dyDescent="0.25">
      <c r="A193" s="32"/>
      <c r="B193" s="33"/>
      <c r="C193" s="33"/>
      <c r="E193" s="26"/>
    </row>
    <row r="194" spans="1:5" s="25" customFormat="1" x14ac:dyDescent="0.25">
      <c r="A194" s="37"/>
      <c r="B194" s="38"/>
      <c r="C194" s="39"/>
      <c r="E194" s="26"/>
    </row>
    <row r="195" spans="1:5" s="25" customFormat="1" x14ac:dyDescent="0.25">
      <c r="A195" s="32"/>
      <c r="B195" s="33"/>
      <c r="C195" s="33"/>
      <c r="E195" s="26"/>
    </row>
    <row r="196" spans="1:5" s="25" customFormat="1" x14ac:dyDescent="0.25">
      <c r="B196" s="26"/>
      <c r="C196" s="33"/>
      <c r="E196" s="26"/>
    </row>
    <row r="197" spans="1:5" s="25" customFormat="1" x14ac:dyDescent="0.25">
      <c r="A197" s="37"/>
      <c r="B197" s="38"/>
      <c r="C197" s="38"/>
      <c r="E197" s="26"/>
    </row>
    <row r="198" spans="1:5" s="25" customFormat="1" x14ac:dyDescent="0.25">
      <c r="A198" s="32"/>
      <c r="B198" s="33"/>
      <c r="C198" s="33"/>
      <c r="E198" s="26"/>
    </row>
    <row r="199" spans="1:5" s="25" customFormat="1" x14ac:dyDescent="0.25">
      <c r="A199" s="38"/>
      <c r="B199" s="38"/>
      <c r="C199" s="39"/>
      <c r="E199" s="26"/>
    </row>
    <row r="200" spans="1:5" s="25" customFormat="1" x14ac:dyDescent="0.25">
      <c r="A200" s="32"/>
      <c r="B200" s="33"/>
      <c r="C200" s="33"/>
      <c r="E200" s="26"/>
    </row>
    <row r="201" spans="1:5" s="25" customFormat="1" x14ac:dyDescent="0.25">
      <c r="A201" s="32"/>
      <c r="B201" s="33"/>
      <c r="C201" s="33"/>
      <c r="E201" s="26"/>
    </row>
    <row r="202" spans="1:5" s="25" customFormat="1" x14ac:dyDescent="0.25">
      <c r="A202" s="32"/>
      <c r="B202" s="33"/>
      <c r="C202" s="33"/>
      <c r="E202" s="26"/>
    </row>
    <row r="203" spans="1:5" s="25" customFormat="1" x14ac:dyDescent="0.25">
      <c r="A203" s="32"/>
      <c r="B203" s="33"/>
      <c r="C203" s="33"/>
      <c r="E203" s="26"/>
    </row>
    <row r="204" spans="1:5" s="25" customFormat="1" x14ac:dyDescent="0.25">
      <c r="A204" s="32"/>
      <c r="B204" s="33"/>
      <c r="C204" s="33"/>
      <c r="E204" s="26"/>
    </row>
    <row r="205" spans="1:5" s="25" customFormat="1" x14ac:dyDescent="0.25">
      <c r="A205" s="32"/>
      <c r="B205" s="33"/>
      <c r="C205" s="33"/>
      <c r="E205" s="26"/>
    </row>
    <row r="206" spans="1:5" s="25" customFormat="1" x14ac:dyDescent="0.25">
      <c r="A206" s="32"/>
      <c r="B206" s="33"/>
      <c r="C206" s="33"/>
      <c r="E206" s="26"/>
    </row>
    <row r="207" spans="1:5" s="25" customFormat="1" x14ac:dyDescent="0.25">
      <c r="A207" s="32"/>
      <c r="B207" s="33"/>
      <c r="C207" s="33"/>
      <c r="E207" s="26"/>
    </row>
    <row r="208" spans="1:5" s="25" customFormat="1" x14ac:dyDescent="0.25">
      <c r="A208" s="32"/>
      <c r="B208" s="33"/>
      <c r="C208" s="33"/>
      <c r="E208" s="26"/>
    </row>
    <row r="209" spans="1:5" s="25" customFormat="1" x14ac:dyDescent="0.25">
      <c r="A209" s="32"/>
      <c r="B209" s="33"/>
      <c r="C209" s="33"/>
      <c r="E209" s="26"/>
    </row>
    <row r="210" spans="1:5" s="25" customFormat="1" x14ac:dyDescent="0.25">
      <c r="A210" s="32"/>
      <c r="B210" s="33"/>
      <c r="C210" s="33"/>
      <c r="E210" s="26"/>
    </row>
    <row r="211" spans="1:5" s="25" customFormat="1" x14ac:dyDescent="0.25">
      <c r="A211" s="32"/>
      <c r="B211" s="33"/>
      <c r="C211" s="33"/>
      <c r="E211" s="26"/>
    </row>
    <row r="212" spans="1:5" s="25" customFormat="1" x14ac:dyDescent="0.25">
      <c r="A212" s="32"/>
      <c r="B212" s="33"/>
      <c r="C212" s="33"/>
      <c r="E212" s="26"/>
    </row>
    <row r="213" spans="1:5" s="25" customFormat="1" x14ac:dyDescent="0.25">
      <c r="A213" s="32"/>
      <c r="B213" s="33"/>
      <c r="C213" s="33"/>
      <c r="E213" s="26"/>
    </row>
    <row r="214" spans="1:5" s="25" customFormat="1" x14ac:dyDescent="0.25">
      <c r="A214" s="32"/>
      <c r="B214" s="33"/>
      <c r="C214" s="33"/>
      <c r="E214" s="26"/>
    </row>
    <row r="215" spans="1:5" s="25" customFormat="1" x14ac:dyDescent="0.25">
      <c r="A215" s="32"/>
      <c r="B215" s="33"/>
      <c r="C215" s="33"/>
      <c r="E215" s="26"/>
    </row>
    <row r="216" spans="1:5" s="25" customFormat="1" x14ac:dyDescent="0.25">
      <c r="A216" s="32"/>
      <c r="B216" s="33"/>
      <c r="C216" s="33"/>
      <c r="E216" s="26"/>
    </row>
    <row r="217" spans="1:5" s="25" customFormat="1" x14ac:dyDescent="0.25">
      <c r="A217" s="32"/>
      <c r="B217" s="33"/>
      <c r="C217" s="33"/>
      <c r="E217" s="26"/>
    </row>
    <row r="218" spans="1:5" s="25" customFormat="1" x14ac:dyDescent="0.25">
      <c r="A218" s="32"/>
      <c r="B218" s="33"/>
      <c r="C218" s="33"/>
      <c r="E218" s="26"/>
    </row>
    <row r="219" spans="1:5" s="25" customFormat="1" x14ac:dyDescent="0.25">
      <c r="A219" s="32"/>
      <c r="B219" s="33"/>
      <c r="C219" s="33"/>
      <c r="E219" s="26"/>
    </row>
    <row r="220" spans="1:5" s="25" customFormat="1" x14ac:dyDescent="0.25">
      <c r="A220" s="32"/>
      <c r="B220" s="33"/>
      <c r="C220" s="33"/>
      <c r="E220" s="26"/>
    </row>
    <row r="221" spans="1:5" s="25" customFormat="1" x14ac:dyDescent="0.25">
      <c r="A221" s="32"/>
      <c r="B221" s="33"/>
      <c r="C221" s="33"/>
      <c r="E221" s="26"/>
    </row>
    <row r="222" spans="1:5" s="25" customFormat="1" x14ac:dyDescent="0.25">
      <c r="A222" s="32"/>
      <c r="B222" s="33"/>
      <c r="C222" s="33"/>
      <c r="E222" s="26"/>
    </row>
    <row r="223" spans="1:5" s="25" customFormat="1" x14ac:dyDescent="0.25">
      <c r="A223" s="32"/>
      <c r="B223" s="33"/>
      <c r="C223" s="33"/>
      <c r="E223" s="26"/>
    </row>
    <row r="224" spans="1:5" s="25" customFormat="1" x14ac:dyDescent="0.25">
      <c r="A224" s="32"/>
      <c r="B224" s="33"/>
      <c r="C224" s="33"/>
      <c r="E224" s="26"/>
    </row>
    <row r="225" spans="1:5" s="25" customFormat="1" x14ac:dyDescent="0.25">
      <c r="A225" s="32"/>
      <c r="B225" s="33"/>
      <c r="C225" s="33"/>
      <c r="E225" s="26"/>
    </row>
    <row r="226" spans="1:5" s="25" customFormat="1" x14ac:dyDescent="0.25">
      <c r="A226" s="32"/>
      <c r="B226" s="33"/>
      <c r="C226" s="33"/>
      <c r="E226" s="26"/>
    </row>
    <row r="227" spans="1:5" s="25" customFormat="1" x14ac:dyDescent="0.25">
      <c r="A227" s="32"/>
      <c r="B227" s="33"/>
      <c r="C227" s="33"/>
      <c r="E227" s="26"/>
    </row>
    <row r="228" spans="1:5" s="25" customFormat="1" x14ac:dyDescent="0.25">
      <c r="A228" s="32"/>
      <c r="B228" s="33"/>
      <c r="C228" s="33"/>
      <c r="E228" s="26"/>
    </row>
    <row r="229" spans="1:5" s="25" customFormat="1" x14ac:dyDescent="0.25">
      <c r="A229" s="32"/>
      <c r="B229" s="33"/>
      <c r="C229" s="33"/>
      <c r="E229" s="26"/>
    </row>
    <row r="230" spans="1:5" s="25" customFormat="1" x14ac:dyDescent="0.25">
      <c r="A230" s="32"/>
      <c r="B230" s="33"/>
      <c r="C230" s="33"/>
      <c r="E230" s="26"/>
    </row>
    <row r="231" spans="1:5" s="25" customFormat="1" x14ac:dyDescent="0.25">
      <c r="A231" s="32"/>
      <c r="B231" s="33"/>
      <c r="C231" s="33"/>
      <c r="E231" s="26"/>
    </row>
    <row r="232" spans="1:5" s="25" customFormat="1" x14ac:dyDescent="0.25">
      <c r="A232" s="32"/>
      <c r="B232" s="33"/>
      <c r="C232" s="33"/>
      <c r="E232" s="26"/>
    </row>
    <row r="233" spans="1:5" s="25" customFormat="1" x14ac:dyDescent="0.25">
      <c r="A233" s="32"/>
      <c r="B233" s="33"/>
      <c r="C233" s="33"/>
      <c r="E233" s="26"/>
    </row>
    <row r="234" spans="1:5" s="25" customFormat="1" x14ac:dyDescent="0.25">
      <c r="A234" s="32"/>
      <c r="B234" s="33"/>
      <c r="C234" s="33"/>
      <c r="E234" s="26"/>
    </row>
    <row r="235" spans="1:5" s="25" customFormat="1" x14ac:dyDescent="0.25">
      <c r="A235" s="32"/>
      <c r="B235" s="33"/>
      <c r="C235" s="33"/>
      <c r="E235" s="26"/>
    </row>
    <row r="236" spans="1:5" s="25" customFormat="1" x14ac:dyDescent="0.25">
      <c r="A236" s="32"/>
      <c r="B236" s="33"/>
      <c r="C236" s="33"/>
      <c r="E236" s="26"/>
    </row>
    <row r="237" spans="1:5" s="25" customFormat="1" x14ac:dyDescent="0.25">
      <c r="A237" s="32"/>
      <c r="B237" s="33"/>
      <c r="C237" s="33"/>
      <c r="E237" s="26"/>
    </row>
    <row r="238" spans="1:5" s="25" customFormat="1" x14ac:dyDescent="0.25">
      <c r="A238" s="32"/>
      <c r="B238" s="33"/>
      <c r="C238" s="33"/>
      <c r="E238" s="26"/>
    </row>
    <row r="239" spans="1:5" s="25" customFormat="1" x14ac:dyDescent="0.25">
      <c r="A239" s="32"/>
      <c r="B239" s="33"/>
      <c r="C239" s="33"/>
      <c r="E239" s="26"/>
    </row>
    <row r="240" spans="1:5" s="25" customFormat="1" x14ac:dyDescent="0.25">
      <c r="A240" s="32"/>
      <c r="B240" s="33"/>
      <c r="C240" s="33"/>
      <c r="E240" s="26"/>
    </row>
    <row r="241" spans="1:5" s="25" customFormat="1" x14ac:dyDescent="0.25">
      <c r="A241" s="32"/>
      <c r="B241" s="33"/>
      <c r="C241" s="33"/>
      <c r="E241" s="26"/>
    </row>
    <row r="242" spans="1:5" s="25" customFormat="1" x14ac:dyDescent="0.25">
      <c r="A242" s="32"/>
      <c r="B242" s="33"/>
      <c r="C242" s="33"/>
      <c r="E242" s="26"/>
    </row>
    <row r="243" spans="1:5" s="25" customFormat="1" x14ac:dyDescent="0.25">
      <c r="A243" s="32"/>
      <c r="B243" s="33"/>
      <c r="C243" s="33"/>
      <c r="E243" s="26"/>
    </row>
    <row r="244" spans="1:5" s="25" customFormat="1" x14ac:dyDescent="0.25">
      <c r="A244" s="32"/>
      <c r="B244" s="33"/>
      <c r="C244" s="33"/>
      <c r="E244" s="26"/>
    </row>
    <row r="245" spans="1:5" s="25" customFormat="1" x14ac:dyDescent="0.25">
      <c r="A245" s="32"/>
      <c r="B245" s="33"/>
      <c r="C245" s="33"/>
      <c r="E245" s="26"/>
    </row>
    <row r="246" spans="1:5" s="25" customFormat="1" x14ac:dyDescent="0.25">
      <c r="A246" s="32"/>
      <c r="B246" s="33"/>
      <c r="C246" s="33"/>
      <c r="E246" s="26"/>
    </row>
    <row r="247" spans="1:5" s="25" customFormat="1" x14ac:dyDescent="0.25">
      <c r="A247" s="32"/>
      <c r="B247" s="33"/>
      <c r="C247" s="33"/>
      <c r="E247" s="26"/>
    </row>
    <row r="248" spans="1:5" s="25" customFormat="1" x14ac:dyDescent="0.25">
      <c r="A248" s="32"/>
      <c r="B248" s="33"/>
      <c r="C248" s="33"/>
      <c r="E248" s="26"/>
    </row>
    <row r="249" spans="1:5" s="25" customFormat="1" x14ac:dyDescent="0.25">
      <c r="A249" s="32"/>
      <c r="B249" s="33"/>
      <c r="C249" s="33"/>
      <c r="E249" s="26"/>
    </row>
    <row r="250" spans="1:5" s="25" customFormat="1" x14ac:dyDescent="0.25">
      <c r="A250" s="32"/>
      <c r="B250" s="33"/>
      <c r="C250" s="33"/>
      <c r="E250" s="26"/>
    </row>
    <row r="251" spans="1:5" s="25" customFormat="1" x14ac:dyDescent="0.25">
      <c r="A251" s="32"/>
      <c r="B251" s="33"/>
      <c r="C251" s="33"/>
      <c r="E251" s="26"/>
    </row>
    <row r="252" spans="1:5" s="25" customFormat="1" x14ac:dyDescent="0.25">
      <c r="A252" s="32"/>
      <c r="B252" s="33"/>
      <c r="C252" s="33"/>
      <c r="E252" s="26"/>
    </row>
    <row r="253" spans="1:5" s="25" customFormat="1" x14ac:dyDescent="0.25">
      <c r="A253" s="32"/>
      <c r="B253" s="33"/>
      <c r="C253" s="33"/>
      <c r="E253" s="26"/>
    </row>
    <row r="254" spans="1:5" s="25" customFormat="1" x14ac:dyDescent="0.25">
      <c r="A254" s="32"/>
      <c r="B254" s="33"/>
      <c r="C254" s="33"/>
      <c r="E254" s="26"/>
    </row>
    <row r="255" spans="1:5" s="25" customFormat="1" x14ac:dyDescent="0.25">
      <c r="A255" s="32"/>
      <c r="B255" s="33"/>
      <c r="C255" s="33"/>
      <c r="E255" s="26"/>
    </row>
    <row r="256" spans="1:5" s="25" customFormat="1" x14ac:dyDescent="0.25">
      <c r="A256" s="32"/>
      <c r="B256" s="33"/>
      <c r="C256" s="33"/>
      <c r="E256" s="26"/>
    </row>
    <row r="257" spans="1:5" s="25" customFormat="1" x14ac:dyDescent="0.25">
      <c r="A257" s="32"/>
      <c r="B257" s="33"/>
      <c r="C257" s="33"/>
      <c r="E257" s="26"/>
    </row>
    <row r="258" spans="1:5" s="25" customFormat="1" x14ac:dyDescent="0.25">
      <c r="A258" s="32"/>
      <c r="B258" s="33"/>
      <c r="C258" s="33"/>
      <c r="E258" s="26"/>
    </row>
    <row r="259" spans="1:5" s="25" customFormat="1" x14ac:dyDescent="0.25">
      <c r="A259" s="32"/>
      <c r="B259" s="33"/>
      <c r="C259" s="33"/>
      <c r="E259" s="26"/>
    </row>
    <row r="260" spans="1:5" s="25" customFormat="1" x14ac:dyDescent="0.25">
      <c r="A260" s="32"/>
      <c r="B260" s="33"/>
      <c r="C260" s="33"/>
      <c r="E260" s="26"/>
    </row>
    <row r="261" spans="1:5" s="25" customFormat="1" x14ac:dyDescent="0.25">
      <c r="A261" s="32"/>
      <c r="B261" s="33"/>
      <c r="C261" s="33"/>
      <c r="E261" s="26"/>
    </row>
    <row r="262" spans="1:5" s="25" customFormat="1" x14ac:dyDescent="0.25">
      <c r="A262" s="32"/>
      <c r="B262" s="33"/>
      <c r="C262" s="33"/>
      <c r="E262" s="26"/>
    </row>
    <row r="263" spans="1:5" s="25" customFormat="1" x14ac:dyDescent="0.25">
      <c r="A263" s="32"/>
      <c r="B263" s="33"/>
      <c r="C263" s="33"/>
      <c r="E263" s="26"/>
    </row>
    <row r="264" spans="1:5" s="25" customFormat="1" x14ac:dyDescent="0.25">
      <c r="A264" s="32"/>
      <c r="B264" s="33"/>
      <c r="C264" s="33"/>
      <c r="E264" s="26"/>
    </row>
    <row r="265" spans="1:5" s="25" customFormat="1" x14ac:dyDescent="0.25">
      <c r="A265" s="32"/>
      <c r="B265" s="33"/>
      <c r="C265" s="33"/>
      <c r="E265" s="26"/>
    </row>
    <row r="266" spans="1:5" s="25" customFormat="1" x14ac:dyDescent="0.25">
      <c r="A266" s="32"/>
      <c r="B266" s="33"/>
      <c r="C266" s="33"/>
      <c r="E266" s="26"/>
    </row>
    <row r="267" spans="1:5" s="25" customFormat="1" x14ac:dyDescent="0.25">
      <c r="A267" s="32"/>
      <c r="B267" s="33"/>
      <c r="C267" s="33"/>
      <c r="E267" s="26"/>
    </row>
    <row r="268" spans="1:5" s="25" customFormat="1" x14ac:dyDescent="0.25">
      <c r="A268" s="32"/>
      <c r="B268" s="33"/>
      <c r="C268" s="33"/>
      <c r="E268" s="26"/>
    </row>
    <row r="269" spans="1:5" s="25" customFormat="1" x14ac:dyDescent="0.25">
      <c r="A269" s="32"/>
      <c r="B269" s="33"/>
      <c r="C269" s="33"/>
      <c r="E269" s="26"/>
    </row>
    <row r="270" spans="1:5" s="25" customFormat="1" x14ac:dyDescent="0.25">
      <c r="A270" s="32"/>
      <c r="B270" s="33"/>
      <c r="C270" s="33"/>
      <c r="E270" s="26"/>
    </row>
    <row r="271" spans="1:5" s="25" customFormat="1" x14ac:dyDescent="0.25">
      <c r="A271" s="32"/>
      <c r="B271" s="33"/>
      <c r="C271" s="33"/>
      <c r="E271" s="26"/>
    </row>
    <row r="272" spans="1:5" s="25" customFormat="1" x14ac:dyDescent="0.25">
      <c r="A272" s="32"/>
      <c r="B272" s="33"/>
      <c r="C272" s="33"/>
      <c r="E272" s="26"/>
    </row>
    <row r="273" spans="1:5" s="25" customFormat="1" x14ac:dyDescent="0.25">
      <c r="A273" s="32"/>
      <c r="B273" s="33"/>
      <c r="C273" s="33"/>
      <c r="E273" s="26"/>
    </row>
    <row r="274" spans="1:5" s="25" customFormat="1" x14ac:dyDescent="0.25">
      <c r="A274" s="32"/>
      <c r="B274" s="33"/>
      <c r="C274" s="33"/>
      <c r="E274" s="26"/>
    </row>
    <row r="275" spans="1:5" s="25" customFormat="1" x14ac:dyDescent="0.25">
      <c r="A275" s="32"/>
      <c r="B275" s="33"/>
      <c r="C275" s="33"/>
      <c r="E275" s="26"/>
    </row>
    <row r="276" spans="1:5" s="25" customFormat="1" x14ac:dyDescent="0.25">
      <c r="A276" s="32"/>
      <c r="B276" s="33"/>
      <c r="C276" s="33"/>
      <c r="E276" s="26"/>
    </row>
    <row r="277" spans="1:5" s="25" customFormat="1" x14ac:dyDescent="0.25">
      <c r="A277" s="32"/>
      <c r="B277" s="33"/>
      <c r="C277" s="33"/>
      <c r="E277" s="26"/>
    </row>
    <row r="278" spans="1:5" s="25" customFormat="1" x14ac:dyDescent="0.25">
      <c r="A278" s="32"/>
      <c r="B278" s="33"/>
      <c r="C278" s="33"/>
      <c r="E278" s="26"/>
    </row>
    <row r="279" spans="1:5" s="25" customFormat="1" x14ac:dyDescent="0.25">
      <c r="A279" s="32"/>
      <c r="B279" s="33"/>
      <c r="C279" s="33"/>
      <c r="E279" s="26"/>
    </row>
    <row r="280" spans="1:5" s="25" customFormat="1" x14ac:dyDescent="0.25">
      <c r="A280" s="32"/>
      <c r="B280" s="33"/>
      <c r="C280" s="33"/>
      <c r="E280" s="26"/>
    </row>
    <row r="281" spans="1:5" s="25" customFormat="1" x14ac:dyDescent="0.25">
      <c r="A281" s="32"/>
      <c r="B281" s="33"/>
      <c r="C281" s="33"/>
      <c r="E281" s="26"/>
    </row>
    <row r="282" spans="1:5" s="25" customFormat="1" x14ac:dyDescent="0.25">
      <c r="A282" s="32"/>
      <c r="B282" s="33"/>
      <c r="C282" s="33"/>
      <c r="E282" s="26"/>
    </row>
    <row r="283" spans="1:5" s="25" customFormat="1" x14ac:dyDescent="0.25">
      <c r="A283" s="32"/>
      <c r="B283" s="33"/>
      <c r="C283" s="33"/>
      <c r="E283" s="26"/>
    </row>
    <row r="284" spans="1:5" s="25" customFormat="1" x14ac:dyDescent="0.25">
      <c r="A284" s="32"/>
      <c r="B284" s="33"/>
      <c r="C284" s="33"/>
      <c r="E284" s="26"/>
    </row>
    <row r="285" spans="1:5" s="25" customFormat="1" x14ac:dyDescent="0.25">
      <c r="A285" s="32"/>
      <c r="B285" s="33"/>
      <c r="C285" s="33"/>
      <c r="E285" s="26"/>
    </row>
    <row r="286" spans="1:5" s="25" customFormat="1" x14ac:dyDescent="0.25">
      <c r="A286" s="32"/>
      <c r="B286" s="33"/>
      <c r="C286" s="33"/>
      <c r="E286" s="26"/>
    </row>
    <row r="287" spans="1:5" s="25" customFormat="1" x14ac:dyDescent="0.25">
      <c r="A287" s="32"/>
      <c r="B287" s="33"/>
      <c r="C287" s="33"/>
      <c r="E287" s="26"/>
    </row>
    <row r="288" spans="1:5" s="25" customFormat="1" x14ac:dyDescent="0.25">
      <c r="A288" s="32"/>
      <c r="B288" s="33"/>
      <c r="C288" s="33"/>
      <c r="E288" s="26"/>
    </row>
    <row r="289" spans="1:5" s="25" customFormat="1" x14ac:dyDescent="0.25">
      <c r="A289" s="32"/>
      <c r="B289" s="33"/>
      <c r="C289" s="33"/>
      <c r="E289" s="26"/>
    </row>
    <row r="290" spans="1:5" s="25" customFormat="1" x14ac:dyDescent="0.25">
      <c r="A290" s="32"/>
      <c r="B290" s="33"/>
      <c r="C290" s="33"/>
      <c r="E290" s="26"/>
    </row>
    <row r="291" spans="1:5" s="25" customFormat="1" x14ac:dyDescent="0.25">
      <c r="A291" s="32"/>
      <c r="B291" s="33"/>
      <c r="C291" s="33"/>
      <c r="E291" s="26"/>
    </row>
    <row r="292" spans="1:5" s="25" customFormat="1" x14ac:dyDescent="0.25">
      <c r="A292" s="32"/>
      <c r="B292" s="33"/>
      <c r="C292" s="33"/>
      <c r="E292" s="26"/>
    </row>
    <row r="293" spans="1:5" s="25" customFormat="1" x14ac:dyDescent="0.25">
      <c r="A293" s="32"/>
      <c r="B293" s="33"/>
      <c r="C293" s="33"/>
      <c r="E293" s="26"/>
    </row>
    <row r="294" spans="1:5" s="25" customFormat="1" x14ac:dyDescent="0.25">
      <c r="A294" s="32"/>
      <c r="B294" s="33"/>
      <c r="C294" s="33"/>
      <c r="E294" s="26"/>
    </row>
    <row r="295" spans="1:5" s="25" customFormat="1" x14ac:dyDescent="0.25">
      <c r="A295" s="32"/>
      <c r="B295" s="33"/>
      <c r="C295" s="33"/>
      <c r="E295" s="26"/>
    </row>
    <row r="296" spans="1:5" s="25" customFormat="1" x14ac:dyDescent="0.25">
      <c r="A296" s="32"/>
      <c r="B296" s="33"/>
      <c r="C296" s="33"/>
      <c r="E296" s="26"/>
    </row>
    <row r="297" spans="1:5" s="25" customFormat="1" x14ac:dyDescent="0.25">
      <c r="A297" s="32"/>
      <c r="B297" s="33"/>
      <c r="C297" s="33"/>
      <c r="E297" s="26"/>
    </row>
    <row r="298" spans="1:5" s="25" customFormat="1" x14ac:dyDescent="0.25">
      <c r="A298" s="32"/>
      <c r="B298" s="33"/>
      <c r="C298" s="33"/>
      <c r="E298" s="26"/>
    </row>
    <row r="299" spans="1:5" s="25" customFormat="1" x14ac:dyDescent="0.25">
      <c r="A299" s="32"/>
      <c r="B299" s="33"/>
      <c r="C299" s="33"/>
      <c r="E299" s="26"/>
    </row>
    <row r="300" spans="1:5" s="25" customFormat="1" x14ac:dyDescent="0.25">
      <c r="A300" s="32"/>
      <c r="B300" s="33"/>
      <c r="C300" s="33"/>
      <c r="E300" s="26"/>
    </row>
    <row r="301" spans="1:5" s="25" customFormat="1" x14ac:dyDescent="0.25">
      <c r="A301" s="32"/>
      <c r="B301" s="33"/>
      <c r="C301" s="33"/>
      <c r="E301" s="26"/>
    </row>
    <row r="302" spans="1:5" s="25" customFormat="1" x14ac:dyDescent="0.25">
      <c r="A302" s="32"/>
      <c r="B302" s="33"/>
      <c r="C302" s="33"/>
      <c r="E302" s="26"/>
    </row>
    <row r="303" spans="1:5" s="25" customFormat="1" x14ac:dyDescent="0.25">
      <c r="A303" s="32"/>
      <c r="B303" s="33"/>
      <c r="C303" s="33"/>
      <c r="E303" s="26"/>
    </row>
    <row r="304" spans="1:5" s="25" customFormat="1" x14ac:dyDescent="0.25">
      <c r="A304" s="32"/>
      <c r="B304" s="33"/>
      <c r="C304" s="33"/>
      <c r="E304" s="26"/>
    </row>
    <row r="305" spans="1:5" s="25" customFormat="1" x14ac:dyDescent="0.25">
      <c r="A305" s="32"/>
      <c r="B305" s="33"/>
      <c r="C305" s="33"/>
      <c r="E305" s="26"/>
    </row>
    <row r="306" spans="1:5" s="25" customFormat="1" x14ac:dyDescent="0.25">
      <c r="A306" s="32"/>
      <c r="B306" s="33"/>
      <c r="C306" s="33"/>
      <c r="E306" s="26"/>
    </row>
    <row r="307" spans="1:5" s="25" customFormat="1" x14ac:dyDescent="0.25">
      <c r="A307" s="32"/>
      <c r="B307" s="33"/>
      <c r="C307" s="33"/>
      <c r="E307" s="26"/>
    </row>
    <row r="308" spans="1:5" s="25" customFormat="1" x14ac:dyDescent="0.25">
      <c r="A308" s="32"/>
      <c r="B308" s="33"/>
      <c r="C308" s="33"/>
      <c r="E308" s="26"/>
    </row>
    <row r="309" spans="1:5" s="25" customFormat="1" x14ac:dyDescent="0.25">
      <c r="A309" s="32"/>
      <c r="B309" s="33"/>
      <c r="C309" s="33"/>
      <c r="E309" s="26"/>
    </row>
    <row r="310" spans="1:5" s="25" customFormat="1" x14ac:dyDescent="0.25">
      <c r="A310" s="32"/>
      <c r="B310" s="33"/>
      <c r="C310" s="33"/>
      <c r="E310" s="26"/>
    </row>
    <row r="311" spans="1:5" s="25" customFormat="1" x14ac:dyDescent="0.25">
      <c r="A311" s="32"/>
      <c r="B311" s="33"/>
      <c r="C311" s="33"/>
      <c r="E311" s="26"/>
    </row>
    <row r="312" spans="1:5" s="25" customFormat="1" x14ac:dyDescent="0.25">
      <c r="A312" s="32"/>
      <c r="B312" s="33"/>
      <c r="C312" s="33"/>
      <c r="E312" s="26"/>
    </row>
    <row r="313" spans="1:5" s="25" customFormat="1" x14ac:dyDescent="0.25">
      <c r="A313" s="32"/>
      <c r="B313" s="33"/>
      <c r="C313" s="33"/>
      <c r="E313" s="26"/>
    </row>
    <row r="314" spans="1:5" s="25" customFormat="1" x14ac:dyDescent="0.25">
      <c r="A314" s="32"/>
      <c r="B314" s="33"/>
      <c r="C314" s="33"/>
      <c r="E314" s="26"/>
    </row>
    <row r="315" spans="1:5" s="25" customFormat="1" x14ac:dyDescent="0.25">
      <c r="A315" s="32"/>
      <c r="B315" s="33"/>
      <c r="C315" s="33"/>
      <c r="E315" s="26"/>
    </row>
    <row r="316" spans="1:5" s="25" customFormat="1" x14ac:dyDescent="0.25">
      <c r="A316" s="32"/>
      <c r="B316" s="33"/>
      <c r="C316" s="33"/>
      <c r="E316" s="26"/>
    </row>
    <row r="317" spans="1:5" s="25" customFormat="1" x14ac:dyDescent="0.25">
      <c r="A317" s="32"/>
      <c r="B317" s="33"/>
      <c r="C317" s="33"/>
      <c r="E317" s="26"/>
    </row>
    <row r="318" spans="1:5" s="25" customFormat="1" x14ac:dyDescent="0.25">
      <c r="A318" s="32"/>
      <c r="B318" s="33"/>
      <c r="C318" s="33"/>
      <c r="E318" s="26"/>
    </row>
    <row r="319" spans="1:5" s="25" customFormat="1" x14ac:dyDescent="0.25">
      <c r="A319" s="32"/>
      <c r="B319" s="33"/>
      <c r="C319" s="33"/>
      <c r="E319" s="26"/>
    </row>
    <row r="320" spans="1:5" s="25" customFormat="1" x14ac:dyDescent="0.25">
      <c r="A320" s="32"/>
      <c r="B320" s="33"/>
      <c r="C320" s="33"/>
      <c r="E320" s="26"/>
    </row>
    <row r="321" spans="1:5" s="25" customFormat="1" x14ac:dyDescent="0.25">
      <c r="A321" s="32"/>
      <c r="B321" s="33"/>
      <c r="C321" s="33"/>
      <c r="E321" s="26"/>
    </row>
    <row r="322" spans="1:5" s="25" customFormat="1" x14ac:dyDescent="0.25">
      <c r="A322" s="32"/>
      <c r="B322" s="33"/>
      <c r="C322" s="33"/>
      <c r="E322" s="26"/>
    </row>
    <row r="323" spans="1:5" s="25" customFormat="1" x14ac:dyDescent="0.25">
      <c r="A323" s="32"/>
      <c r="B323" s="33"/>
      <c r="C323" s="33"/>
      <c r="E323" s="26"/>
    </row>
    <row r="324" spans="1:5" s="25" customFormat="1" x14ac:dyDescent="0.25">
      <c r="A324" s="32"/>
      <c r="B324" s="33"/>
      <c r="C324" s="33"/>
      <c r="E324" s="26"/>
    </row>
    <row r="325" spans="1:5" s="25" customFormat="1" x14ac:dyDescent="0.25">
      <c r="A325" s="32"/>
      <c r="B325" s="33"/>
      <c r="C325" s="33"/>
      <c r="E325" s="26"/>
    </row>
    <row r="326" spans="1:5" s="25" customFormat="1" x14ac:dyDescent="0.25">
      <c r="A326" s="32"/>
      <c r="B326" s="33"/>
      <c r="C326" s="33"/>
      <c r="E326" s="26"/>
    </row>
    <row r="327" spans="1:5" s="25" customFormat="1" x14ac:dyDescent="0.25">
      <c r="A327" s="32"/>
      <c r="B327" s="33"/>
      <c r="C327" s="33"/>
      <c r="E327" s="26"/>
    </row>
    <row r="328" spans="1:5" s="25" customFormat="1" x14ac:dyDescent="0.25">
      <c r="A328" s="32"/>
      <c r="B328" s="33"/>
      <c r="C328" s="33"/>
      <c r="E328" s="26"/>
    </row>
    <row r="329" spans="1:5" s="25" customFormat="1" x14ac:dyDescent="0.25">
      <c r="A329" s="32"/>
      <c r="B329" s="33"/>
      <c r="C329" s="33"/>
      <c r="E329" s="26"/>
    </row>
    <row r="330" spans="1:5" s="25" customFormat="1" x14ac:dyDescent="0.25">
      <c r="A330" s="32"/>
      <c r="B330" s="33"/>
      <c r="C330" s="33"/>
      <c r="E330" s="26"/>
    </row>
    <row r="331" spans="1:5" s="25" customFormat="1" x14ac:dyDescent="0.25">
      <c r="A331" s="32"/>
      <c r="B331" s="33"/>
      <c r="C331" s="33"/>
      <c r="E331" s="26"/>
    </row>
    <row r="332" spans="1:5" s="25" customFormat="1" x14ac:dyDescent="0.25">
      <c r="A332" s="32"/>
      <c r="B332" s="33"/>
      <c r="C332" s="33"/>
      <c r="E332" s="26"/>
    </row>
    <row r="333" spans="1:5" s="25" customFormat="1" x14ac:dyDescent="0.25">
      <c r="A333" s="32"/>
      <c r="B333" s="33"/>
      <c r="C333" s="33"/>
      <c r="E333" s="26"/>
    </row>
    <row r="334" spans="1:5" s="25" customFormat="1" x14ac:dyDescent="0.25">
      <c r="A334" s="32"/>
      <c r="B334" s="33"/>
      <c r="C334" s="33"/>
      <c r="E334" s="26"/>
    </row>
    <row r="335" spans="1:5" s="25" customFormat="1" x14ac:dyDescent="0.25">
      <c r="A335" s="32"/>
      <c r="B335" s="33"/>
      <c r="C335" s="33"/>
      <c r="E335" s="26"/>
    </row>
    <row r="336" spans="1:5" s="25" customFormat="1" x14ac:dyDescent="0.25">
      <c r="A336" s="32"/>
      <c r="B336" s="33"/>
      <c r="C336" s="33"/>
      <c r="E336" s="26"/>
    </row>
    <row r="337" spans="1:5" s="25" customFormat="1" x14ac:dyDescent="0.25">
      <c r="A337" s="32"/>
      <c r="B337" s="33"/>
      <c r="C337" s="33"/>
      <c r="E337" s="26"/>
    </row>
    <row r="338" spans="1:5" s="25" customFormat="1" x14ac:dyDescent="0.25">
      <c r="A338" s="32"/>
      <c r="B338" s="33"/>
      <c r="C338" s="33"/>
      <c r="E338" s="26"/>
    </row>
    <row r="339" spans="1:5" s="25" customFormat="1" x14ac:dyDescent="0.25">
      <c r="A339" s="32"/>
      <c r="B339" s="33"/>
      <c r="C339" s="33"/>
      <c r="E339" s="26"/>
    </row>
    <row r="340" spans="1:5" s="25" customFormat="1" x14ac:dyDescent="0.25">
      <c r="A340" s="32"/>
      <c r="B340" s="33"/>
      <c r="C340" s="33"/>
      <c r="E340" s="26"/>
    </row>
    <row r="341" spans="1:5" s="25" customFormat="1" x14ac:dyDescent="0.25">
      <c r="A341" s="32"/>
      <c r="B341" s="33"/>
      <c r="C341" s="33"/>
      <c r="E341" s="26"/>
    </row>
    <row r="342" spans="1:5" s="25" customFormat="1" x14ac:dyDescent="0.25">
      <c r="A342" s="32"/>
      <c r="B342" s="33"/>
      <c r="C342" s="33"/>
      <c r="E342" s="26"/>
    </row>
    <row r="343" spans="1:5" s="25" customFormat="1" x14ac:dyDescent="0.25">
      <c r="A343" s="32"/>
      <c r="B343" s="33"/>
      <c r="C343" s="33"/>
      <c r="E343" s="26"/>
    </row>
    <row r="344" spans="1:5" s="25" customFormat="1" x14ac:dyDescent="0.25">
      <c r="A344" s="32"/>
      <c r="B344" s="33"/>
      <c r="C344" s="33"/>
      <c r="E344" s="26"/>
    </row>
    <row r="345" spans="1:5" s="25" customFormat="1" x14ac:dyDescent="0.25">
      <c r="A345" s="32"/>
      <c r="B345" s="33"/>
      <c r="C345" s="33"/>
      <c r="E345" s="26"/>
    </row>
    <row r="346" spans="1:5" s="25" customFormat="1" x14ac:dyDescent="0.25">
      <c r="A346" s="32"/>
      <c r="B346" s="33"/>
      <c r="C346" s="33"/>
      <c r="E346" s="26"/>
    </row>
    <row r="347" spans="1:5" s="25" customFormat="1" x14ac:dyDescent="0.25">
      <c r="A347" s="32"/>
      <c r="B347" s="33"/>
      <c r="C347" s="33"/>
      <c r="E347" s="26"/>
    </row>
    <row r="348" spans="1:5" s="25" customFormat="1" x14ac:dyDescent="0.25">
      <c r="A348" s="32"/>
      <c r="B348" s="33"/>
      <c r="C348" s="33"/>
      <c r="E348" s="26"/>
    </row>
    <row r="349" spans="1:5" s="25" customFormat="1" x14ac:dyDescent="0.25">
      <c r="A349" s="32"/>
      <c r="B349" s="33"/>
      <c r="C349" s="33"/>
      <c r="E349" s="26"/>
    </row>
    <row r="350" spans="1:5" s="25" customFormat="1" x14ac:dyDescent="0.25">
      <c r="A350" s="32"/>
      <c r="B350" s="33"/>
      <c r="C350" s="33"/>
      <c r="E350" s="26"/>
    </row>
    <row r="351" spans="1:5" s="25" customFormat="1" x14ac:dyDescent="0.25">
      <c r="A351" s="32"/>
      <c r="B351" s="33"/>
      <c r="C351" s="33"/>
      <c r="E351" s="26"/>
    </row>
    <row r="352" spans="1:5" s="25" customFormat="1" x14ac:dyDescent="0.25">
      <c r="A352" s="32"/>
      <c r="B352" s="33"/>
      <c r="C352" s="33"/>
      <c r="E352" s="26"/>
    </row>
    <row r="353" spans="1:5" s="25" customFormat="1" x14ac:dyDescent="0.25">
      <c r="A353" s="32"/>
      <c r="B353" s="33"/>
      <c r="C353" s="33"/>
      <c r="E353" s="26"/>
    </row>
    <row r="354" spans="1:5" s="25" customFormat="1" x14ac:dyDescent="0.25">
      <c r="A354" s="32"/>
      <c r="B354" s="33"/>
      <c r="C354" s="33"/>
      <c r="E354" s="26"/>
    </row>
    <row r="355" spans="1:5" s="25" customFormat="1" x14ac:dyDescent="0.25">
      <c r="A355" s="32"/>
      <c r="B355" s="33"/>
      <c r="C355" s="33"/>
      <c r="E355" s="26"/>
    </row>
    <row r="356" spans="1:5" s="25" customFormat="1" x14ac:dyDescent="0.25">
      <c r="A356" s="32"/>
      <c r="B356" s="33"/>
      <c r="C356" s="33"/>
      <c r="E356" s="26"/>
    </row>
    <row r="357" spans="1:5" s="25" customFormat="1" x14ac:dyDescent="0.25">
      <c r="A357" s="32"/>
      <c r="B357" s="33"/>
      <c r="C357" s="33"/>
      <c r="E357" s="26"/>
    </row>
    <row r="358" spans="1:5" s="25" customFormat="1" x14ac:dyDescent="0.25">
      <c r="A358" s="32"/>
      <c r="B358" s="33"/>
      <c r="C358" s="33"/>
      <c r="E358" s="26"/>
    </row>
    <row r="359" spans="1:5" s="25" customFormat="1" x14ac:dyDescent="0.25">
      <c r="A359" s="32"/>
      <c r="B359" s="33"/>
      <c r="C359" s="33"/>
      <c r="E359" s="26"/>
    </row>
    <row r="360" spans="1:5" s="25" customFormat="1" x14ac:dyDescent="0.25">
      <c r="A360" s="32"/>
      <c r="B360" s="33"/>
      <c r="C360" s="33"/>
      <c r="E360" s="26"/>
    </row>
    <row r="361" spans="1:5" s="25" customFormat="1" x14ac:dyDescent="0.25">
      <c r="A361" s="32"/>
      <c r="B361" s="33"/>
      <c r="C361" s="33"/>
      <c r="E361" s="26"/>
    </row>
    <row r="362" spans="1:5" s="25" customFormat="1" x14ac:dyDescent="0.25">
      <c r="A362" s="32"/>
      <c r="B362" s="33"/>
      <c r="C362" s="33"/>
      <c r="E362" s="26"/>
    </row>
    <row r="363" spans="1:5" s="25" customFormat="1" x14ac:dyDescent="0.25">
      <c r="A363" s="32"/>
      <c r="B363" s="33"/>
      <c r="C363" s="33"/>
      <c r="E363" s="26"/>
    </row>
    <row r="364" spans="1:5" s="25" customFormat="1" x14ac:dyDescent="0.25">
      <c r="A364" s="32"/>
      <c r="B364" s="33"/>
      <c r="C364" s="33"/>
      <c r="E364" s="26"/>
    </row>
    <row r="365" spans="1:5" s="25" customFormat="1" x14ac:dyDescent="0.25">
      <c r="A365" s="32"/>
      <c r="B365" s="33"/>
      <c r="C365" s="33"/>
      <c r="E365" s="26"/>
    </row>
    <row r="366" spans="1:5" s="25" customFormat="1" x14ac:dyDescent="0.25">
      <c r="A366" s="32"/>
      <c r="B366" s="33"/>
      <c r="C366" s="33"/>
      <c r="E366" s="26"/>
    </row>
    <row r="367" spans="1:5" s="25" customFormat="1" x14ac:dyDescent="0.25">
      <c r="A367" s="32"/>
      <c r="B367" s="33"/>
      <c r="C367" s="33"/>
      <c r="E367" s="26"/>
    </row>
    <row r="368" spans="1:5" s="25" customFormat="1" x14ac:dyDescent="0.25">
      <c r="A368" s="32"/>
      <c r="B368" s="33"/>
      <c r="C368" s="33"/>
      <c r="E368" s="26"/>
    </row>
    <row r="369" spans="1:5" s="25" customFormat="1" x14ac:dyDescent="0.25">
      <c r="A369" s="32"/>
      <c r="B369" s="33"/>
      <c r="C369" s="33"/>
      <c r="E369" s="26"/>
    </row>
    <row r="370" spans="1:5" s="25" customFormat="1" x14ac:dyDescent="0.25">
      <c r="A370" s="32"/>
      <c r="B370" s="33"/>
      <c r="C370" s="33"/>
      <c r="E370" s="26"/>
    </row>
    <row r="371" spans="1:5" s="25" customFormat="1" x14ac:dyDescent="0.25">
      <c r="A371" s="32"/>
      <c r="B371" s="33"/>
      <c r="C371" s="33"/>
      <c r="E371" s="26"/>
    </row>
    <row r="372" spans="1:5" s="25" customFormat="1" x14ac:dyDescent="0.25">
      <c r="A372" s="32"/>
      <c r="B372" s="33"/>
      <c r="C372" s="33"/>
      <c r="E372" s="26"/>
    </row>
    <row r="373" spans="1:5" s="25" customFormat="1" x14ac:dyDescent="0.25">
      <c r="A373" s="32"/>
      <c r="B373" s="33"/>
      <c r="C373" s="33"/>
      <c r="E373" s="26"/>
    </row>
    <row r="374" spans="1:5" s="25" customFormat="1" x14ac:dyDescent="0.25">
      <c r="A374" s="32"/>
      <c r="B374" s="33"/>
      <c r="C374" s="33"/>
      <c r="E374" s="26"/>
    </row>
    <row r="375" spans="1:5" s="25" customFormat="1" x14ac:dyDescent="0.25">
      <c r="A375" s="32"/>
      <c r="B375" s="33"/>
      <c r="C375" s="33"/>
      <c r="E375" s="26"/>
    </row>
    <row r="376" spans="1:5" s="25" customFormat="1" x14ac:dyDescent="0.25">
      <c r="A376" s="32"/>
      <c r="B376" s="33"/>
      <c r="C376" s="33"/>
      <c r="E376" s="26"/>
    </row>
    <row r="377" spans="1:5" s="25" customFormat="1" x14ac:dyDescent="0.25">
      <c r="A377" s="32"/>
      <c r="B377" s="33"/>
      <c r="C377" s="33"/>
      <c r="E377" s="26"/>
    </row>
    <row r="378" spans="1:5" s="25" customFormat="1" x14ac:dyDescent="0.25">
      <c r="A378" s="32"/>
      <c r="B378" s="33"/>
      <c r="C378" s="33"/>
      <c r="E378" s="26"/>
    </row>
    <row r="379" spans="1:5" s="25" customFormat="1" x14ac:dyDescent="0.25">
      <c r="A379" s="32"/>
      <c r="B379" s="33"/>
      <c r="C379" s="33"/>
      <c r="E379" s="26"/>
    </row>
    <row r="380" spans="1:5" s="25" customFormat="1" x14ac:dyDescent="0.25">
      <c r="A380" s="32"/>
      <c r="B380" s="33"/>
      <c r="C380" s="33"/>
      <c r="E380" s="26"/>
    </row>
    <row r="381" spans="1:5" s="25" customFormat="1" x14ac:dyDescent="0.25">
      <c r="A381" s="32"/>
      <c r="B381" s="33"/>
      <c r="C381" s="33"/>
      <c r="E381" s="26"/>
    </row>
    <row r="382" spans="1:5" s="25" customFormat="1" x14ac:dyDescent="0.25">
      <c r="A382" s="32"/>
      <c r="B382" s="33"/>
      <c r="C382" s="33"/>
      <c r="E382" s="26"/>
    </row>
    <row r="383" spans="1:5" s="25" customFormat="1" x14ac:dyDescent="0.25">
      <c r="A383" s="32"/>
      <c r="B383" s="33"/>
      <c r="C383" s="33"/>
      <c r="E383" s="26"/>
    </row>
    <row r="384" spans="1:5" s="25" customFormat="1" x14ac:dyDescent="0.25">
      <c r="A384" s="32"/>
      <c r="B384" s="33"/>
      <c r="C384" s="33"/>
      <c r="E384" s="26"/>
    </row>
    <row r="385" spans="1:5" s="25" customFormat="1" x14ac:dyDescent="0.25">
      <c r="A385" s="32"/>
      <c r="B385" s="33"/>
      <c r="C385" s="33"/>
      <c r="E385" s="26"/>
    </row>
    <row r="386" spans="1:5" s="25" customFormat="1" x14ac:dyDescent="0.25">
      <c r="A386" s="32"/>
      <c r="B386" s="33"/>
      <c r="C386" s="33"/>
      <c r="E386" s="26"/>
    </row>
    <row r="387" spans="1:5" s="25" customFormat="1" x14ac:dyDescent="0.25">
      <c r="A387" s="32"/>
      <c r="B387" s="33"/>
      <c r="C387" s="33"/>
      <c r="E387" s="26"/>
    </row>
    <row r="388" spans="1:5" s="25" customFormat="1" x14ac:dyDescent="0.25">
      <c r="A388" s="32"/>
      <c r="B388" s="33"/>
      <c r="C388" s="33"/>
      <c r="E388" s="26"/>
    </row>
    <row r="389" spans="1:5" s="25" customFormat="1" x14ac:dyDescent="0.25">
      <c r="A389" s="32"/>
      <c r="B389" s="33"/>
      <c r="C389" s="33"/>
      <c r="E389" s="26"/>
    </row>
    <row r="390" spans="1:5" s="25" customFormat="1" x14ac:dyDescent="0.25">
      <c r="A390" s="32"/>
      <c r="B390" s="33"/>
      <c r="C390" s="33"/>
      <c r="E390" s="26"/>
    </row>
    <row r="391" spans="1:5" s="25" customFormat="1" x14ac:dyDescent="0.25">
      <c r="A391" s="32"/>
      <c r="B391" s="33"/>
      <c r="C391" s="33"/>
      <c r="E391" s="26"/>
    </row>
    <row r="392" spans="1:5" s="25" customFormat="1" x14ac:dyDescent="0.25">
      <c r="A392" s="32"/>
      <c r="B392" s="33"/>
      <c r="C392" s="33"/>
      <c r="E392" s="26"/>
    </row>
    <row r="393" spans="1:5" s="25" customFormat="1" x14ac:dyDescent="0.25">
      <c r="A393" s="32"/>
      <c r="B393" s="33"/>
      <c r="C393" s="33"/>
      <c r="E393" s="26"/>
    </row>
    <row r="394" spans="1:5" s="25" customFormat="1" x14ac:dyDescent="0.25">
      <c r="A394" s="32"/>
      <c r="B394" s="33"/>
      <c r="C394" s="33"/>
      <c r="E394" s="26"/>
    </row>
    <row r="395" spans="1:5" s="25" customFormat="1" x14ac:dyDescent="0.25">
      <c r="A395" s="32"/>
      <c r="B395" s="33"/>
      <c r="C395" s="33"/>
      <c r="E395" s="26"/>
    </row>
    <row r="396" spans="1:5" s="25" customFormat="1" x14ac:dyDescent="0.25">
      <c r="A396" s="32"/>
      <c r="B396" s="33"/>
      <c r="C396" s="33"/>
      <c r="E396" s="26"/>
    </row>
    <row r="397" spans="1:5" s="25" customFormat="1" x14ac:dyDescent="0.25">
      <c r="A397" s="32"/>
      <c r="B397" s="33"/>
      <c r="C397" s="33"/>
      <c r="E397" s="26"/>
    </row>
    <row r="398" spans="1:5" s="25" customFormat="1" x14ac:dyDescent="0.25">
      <c r="A398" s="32"/>
      <c r="B398" s="33"/>
      <c r="C398" s="33"/>
      <c r="E398" s="26"/>
    </row>
    <row r="399" spans="1:5" s="25" customFormat="1" x14ac:dyDescent="0.25">
      <c r="A399" s="32"/>
      <c r="B399" s="33"/>
      <c r="C399" s="33"/>
      <c r="E399" s="26"/>
    </row>
    <row r="400" spans="1:5" s="25" customFormat="1" x14ac:dyDescent="0.25">
      <c r="A400" s="32"/>
      <c r="B400" s="33"/>
      <c r="C400" s="33"/>
      <c r="E400" s="26"/>
    </row>
    <row r="401" spans="1:5" s="25" customFormat="1" x14ac:dyDescent="0.25">
      <c r="A401" s="32"/>
      <c r="B401" s="33"/>
      <c r="C401" s="33"/>
      <c r="E401" s="26"/>
    </row>
    <row r="402" spans="1:5" s="25" customFormat="1" x14ac:dyDescent="0.25">
      <c r="A402" s="32"/>
      <c r="B402" s="33"/>
      <c r="C402" s="33"/>
      <c r="E402" s="26"/>
    </row>
    <row r="403" spans="1:5" s="25" customFormat="1" x14ac:dyDescent="0.25">
      <c r="A403" s="32"/>
      <c r="B403" s="33"/>
      <c r="C403" s="33"/>
      <c r="E403" s="26"/>
    </row>
    <row r="404" spans="1:5" s="25" customFormat="1" x14ac:dyDescent="0.25">
      <c r="A404" s="32"/>
      <c r="B404" s="33"/>
      <c r="C404" s="33"/>
      <c r="E404" s="26"/>
    </row>
    <row r="405" spans="1:5" s="25" customFormat="1" x14ac:dyDescent="0.25">
      <c r="A405" s="32"/>
      <c r="B405" s="33"/>
      <c r="C405" s="33"/>
      <c r="E405" s="26"/>
    </row>
    <row r="406" spans="1:5" s="25" customFormat="1" x14ac:dyDescent="0.25">
      <c r="A406" s="32"/>
      <c r="B406" s="33"/>
      <c r="C406" s="33"/>
      <c r="E406" s="26"/>
    </row>
    <row r="407" spans="1:5" s="25" customFormat="1" x14ac:dyDescent="0.25">
      <c r="A407" s="32"/>
      <c r="B407" s="33"/>
      <c r="C407" s="33"/>
      <c r="E407" s="26"/>
    </row>
    <row r="408" spans="1:5" s="25" customFormat="1" x14ac:dyDescent="0.25">
      <c r="A408" s="32"/>
      <c r="B408" s="33"/>
      <c r="C408" s="33"/>
      <c r="E408" s="26"/>
    </row>
    <row r="409" spans="1:5" s="25" customFormat="1" x14ac:dyDescent="0.25">
      <c r="A409" s="32"/>
      <c r="B409" s="33"/>
      <c r="C409" s="33"/>
      <c r="E409" s="26"/>
    </row>
    <row r="410" spans="1:5" s="25" customFormat="1" x14ac:dyDescent="0.25">
      <c r="A410" s="32"/>
      <c r="B410" s="33"/>
      <c r="C410" s="33"/>
      <c r="E410" s="26"/>
    </row>
    <row r="411" spans="1:5" s="25" customFormat="1" x14ac:dyDescent="0.25">
      <c r="A411" s="32"/>
      <c r="B411" s="33"/>
      <c r="C411" s="33"/>
      <c r="E411" s="26"/>
    </row>
    <row r="412" spans="1:5" s="25" customFormat="1" x14ac:dyDescent="0.25">
      <c r="A412" s="32"/>
      <c r="B412" s="33"/>
      <c r="C412" s="33"/>
      <c r="E412" s="26"/>
    </row>
    <row r="413" spans="1:5" s="25" customFormat="1" x14ac:dyDescent="0.25">
      <c r="A413" s="32"/>
      <c r="B413" s="33"/>
      <c r="C413" s="33"/>
      <c r="E413" s="26"/>
    </row>
    <row r="414" spans="1:5" s="25" customFormat="1" x14ac:dyDescent="0.25">
      <c r="A414" s="32"/>
      <c r="B414" s="33"/>
      <c r="C414" s="33"/>
      <c r="E414" s="26"/>
    </row>
    <row r="415" spans="1:5" s="25" customFormat="1" x14ac:dyDescent="0.25">
      <c r="A415" s="32"/>
      <c r="B415" s="33"/>
      <c r="C415" s="33"/>
      <c r="E415" s="26"/>
    </row>
    <row r="416" spans="1:5" s="25" customFormat="1" x14ac:dyDescent="0.25">
      <c r="A416" s="32"/>
      <c r="B416" s="33"/>
      <c r="C416" s="33"/>
      <c r="E416" s="26"/>
    </row>
    <row r="417" spans="1:5" s="25" customFormat="1" x14ac:dyDescent="0.25">
      <c r="A417" s="32"/>
      <c r="B417" s="33"/>
      <c r="C417" s="33"/>
      <c r="E417" s="26"/>
    </row>
    <row r="418" spans="1:5" s="25" customFormat="1" x14ac:dyDescent="0.25">
      <c r="A418" s="32"/>
      <c r="B418" s="33"/>
      <c r="C418" s="33"/>
      <c r="E418" s="26"/>
    </row>
    <row r="419" spans="1:5" s="25" customFormat="1" x14ac:dyDescent="0.25">
      <c r="A419" s="32"/>
      <c r="B419" s="33"/>
      <c r="C419" s="33"/>
      <c r="E419" s="26"/>
    </row>
    <row r="420" spans="1:5" x14ac:dyDescent="0.25">
      <c r="A420" s="32"/>
      <c r="B420" s="33"/>
      <c r="C420" s="33"/>
    </row>
    <row r="421" spans="1:5" x14ac:dyDescent="0.25">
      <c r="A421" s="32"/>
      <c r="B421" s="33"/>
      <c r="C421" s="33"/>
    </row>
    <row r="422" spans="1:5" x14ac:dyDescent="0.25">
      <c r="A422" s="32"/>
      <c r="B422" s="33"/>
      <c r="C422" s="33"/>
    </row>
    <row r="423" spans="1:5" x14ac:dyDescent="0.25">
      <c r="A423" s="32"/>
      <c r="B423" s="33"/>
      <c r="C423" s="33"/>
    </row>
  </sheetData>
  <mergeCells count="10">
    <mergeCell ref="A71:C71"/>
    <mergeCell ref="A72:C72"/>
    <mergeCell ref="A75:C75"/>
    <mergeCell ref="A76:C76"/>
    <mergeCell ref="A4:C4"/>
    <mergeCell ref="A5:C5"/>
    <mergeCell ref="A6:C6"/>
    <mergeCell ref="A7:C7"/>
    <mergeCell ref="B68:C68"/>
    <mergeCell ref="B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2024-03-08T16:47:34Z</dcterms:created>
  <dcterms:modified xsi:type="dcterms:W3CDTF">2024-03-08T16:48:28Z</dcterms:modified>
</cp:coreProperties>
</file>