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G23" i="1"/>
  <c r="C23" i="1"/>
  <c r="B23" i="1"/>
  <c r="G22" i="1"/>
  <c r="C22" i="1"/>
  <c r="B22" i="1"/>
  <c r="G21" i="1"/>
  <c r="G20" i="1"/>
  <c r="C20" i="1"/>
  <c r="B20" i="1"/>
  <c r="C19" i="1"/>
  <c r="G19" i="1" s="1"/>
  <c r="B19" i="1"/>
  <c r="G18" i="1"/>
  <c r="C18" i="1"/>
  <c r="B18" i="1"/>
  <c r="G17" i="1"/>
  <c r="C17" i="1"/>
  <c r="C24" i="1" s="1"/>
  <c r="G24" i="1" s="1"/>
  <c r="B17" i="1"/>
  <c r="B24" i="1" s="1"/>
  <c r="G16" i="1"/>
  <c r="G15" i="1"/>
  <c r="G13" i="1"/>
  <c r="C12" i="1"/>
  <c r="G12" i="1" s="1"/>
  <c r="B12" i="1"/>
  <c r="G11" i="1"/>
  <c r="C11" i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I17" i="1"/>
  <c r="C14" i="1"/>
  <c r="C30" i="1" l="1"/>
  <c r="G14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<sst xmlns="http://schemas.openxmlformats.org/spreadsheetml/2006/main" count="27" uniqueCount="27">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</sst>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29 de febrero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131638.68</v>
          </cell>
        </row>
        <row r="49">
          <cell r="C49">
            <v>9246661.9800000004</v>
          </cell>
        </row>
        <row r="50">
          <cell r="C50">
            <v>1630163.6</v>
          </cell>
        </row>
        <row r="51">
          <cell r="C51">
            <v>34810179.979999997</v>
          </cell>
        </row>
        <row r="52">
          <cell r="C52">
            <v>175165.5</v>
          </cell>
        </row>
        <row r="53">
          <cell r="C53">
            <v>55215.08</v>
          </cell>
        </row>
        <row r="54">
          <cell r="C54">
            <v>298570.18</v>
          </cell>
        </row>
        <row r="55">
          <cell r="C55">
            <v>193172</v>
          </cell>
        </row>
        <row r="56">
          <cell r="C56">
            <v>7532561.6500000004</v>
          </cell>
        </row>
        <row r="57">
          <cell r="C57">
            <v>7106.65</v>
          </cell>
        </row>
        <row r="58">
          <cell r="C58">
            <v>1436011.51</v>
          </cell>
        </row>
        <row r="59">
          <cell r="C59">
            <v>-476.21</v>
          </cell>
        </row>
        <row r="60">
          <cell r="C60">
            <v>3605.1</v>
          </cell>
        </row>
        <row r="61">
          <cell r="C61">
            <v>-135053.14000000001</v>
          </cell>
        </row>
        <row r="62">
          <cell r="C62">
            <v>100634.72</v>
          </cell>
        </row>
        <row r="63">
          <cell r="C63">
            <v>134698.42000000001</v>
          </cell>
        </row>
        <row r="64">
          <cell r="C64">
            <v>398936.6</v>
          </cell>
        </row>
        <row r="65">
          <cell r="C65">
            <v>252299.3</v>
          </cell>
        </row>
        <row r="66">
          <cell r="C66">
            <v>808793054.60000002</v>
          </cell>
        </row>
        <row r="67">
          <cell r="C67">
            <v>324545105.69999999</v>
          </cell>
        </row>
        <row r="68">
          <cell r="C68">
            <v>-88398085.719999999</v>
          </cell>
        </row>
        <row r="69">
          <cell r="C69">
            <v>3872.12</v>
          </cell>
        </row>
        <row r="70">
          <cell r="C70">
            <v>28697816.300000001</v>
          </cell>
        </row>
        <row r="71">
          <cell r="C71">
            <v>235585.04</v>
          </cell>
        </row>
        <row r="72">
          <cell r="C72">
            <v>3197528</v>
          </cell>
        </row>
        <row r="73">
          <cell r="C73">
            <v>9257305.3399999999</v>
          </cell>
        </row>
        <row r="74">
          <cell r="C74">
            <v>12497694</v>
          </cell>
        </row>
        <row r="75">
          <cell r="C75">
            <v>558585</v>
          </cell>
        </row>
        <row r="76">
          <cell r="C76">
            <v>1715.66</v>
          </cell>
        </row>
        <row r="77">
          <cell r="C77">
            <v>108035</v>
          </cell>
        </row>
        <row r="78">
          <cell r="C78">
            <v>215000</v>
          </cell>
        </row>
        <row r="79">
          <cell r="C79">
            <v>907525.65</v>
          </cell>
        </row>
        <row r="80">
          <cell r="C80">
            <v>907618.29</v>
          </cell>
        </row>
        <row r="81">
          <cell r="C81">
            <v>151047.70000000001</v>
          </cell>
        </row>
        <row r="82">
          <cell r="C82">
            <v>263368.28000000003</v>
          </cell>
        </row>
        <row r="83">
          <cell r="C83">
            <v>85239.29</v>
          </cell>
        </row>
        <row r="84">
          <cell r="C84">
            <v>64915.18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2">
          <cell r="C362">
            <v>-298923.08</v>
          </cell>
          <cell r="D362">
            <v>-258305.08</v>
          </cell>
        </row>
        <row r="471">
          <cell r="C471">
            <v>28937273.460000001</v>
          </cell>
          <cell r="D471">
            <v>180816067.19999999</v>
          </cell>
        </row>
        <row r="486">
          <cell r="C486">
            <v>12454833.34</v>
          </cell>
          <cell r="D486">
            <v>89115851.49000001</v>
          </cell>
        </row>
        <row r="530">
          <cell r="C530">
            <v>15347221.300000001</v>
          </cell>
          <cell r="D530">
            <v>199201566.97</v>
          </cell>
        </row>
        <row r="552">
          <cell r="C552">
            <v>0</v>
          </cell>
          <cell r="D552">
            <v>391500</v>
          </cell>
        </row>
        <row r="569">
          <cell r="C569">
            <v>1331389.7400000002</v>
          </cell>
          <cell r="D569">
            <v>32180407.189999998</v>
          </cell>
        </row>
        <row r="604">
          <cell r="C604">
            <v>11117429.470000001</v>
          </cell>
          <cell r="D604">
            <v>78107116.640000001</v>
          </cell>
        </row>
        <row r="617">
          <cell r="C617">
            <v>121487.73</v>
          </cell>
          <cell r="D617">
            <v>746207.89</v>
          </cell>
        </row>
      </sheetData>
      <sheetData sheetId="9">
        <row r="14">
          <cell r="K14">
            <v>47465209.639999986</v>
          </cell>
        </row>
        <row r="29">
          <cell r="K29">
            <v>-1.076841726899147E-9</v>
          </cell>
        </row>
      </sheetData>
      <sheetData sheetId="10"/>
      <sheetData sheetId="11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sqref="A1:XFD1048576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29 de febrero de 2024  y  2023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2024</v>
      </c>
      <c r="C8" s="5">
        <f>+[1]BALANZA!C4</f>
        <v>2023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NF'!C471</f>
        <v>28937273.460000001</v>
      </c>
      <c r="C11" s="8">
        <f>+'[1]Notas NF'!D471</f>
        <v>180816067.19999999</v>
      </c>
      <c r="F11" s="2">
        <v>174411030.84999999</v>
      </c>
      <c r="G11" s="2">
        <f>+C11-F11</f>
        <v>6405036.349999994</v>
      </c>
      <c r="N11" s="2"/>
    </row>
    <row r="12" spans="1:14">
      <c r="A12" s="7" t="s">
        <v>5</v>
      </c>
      <c r="B12" s="8">
        <f>+'[1]Notas NF'!C486</f>
        <v>12454833.34</v>
      </c>
      <c r="C12" s="8">
        <f>+'[1]Notas NF'!D486</f>
        <v>89115851.49000001</v>
      </c>
      <c r="F12" s="2">
        <v>104423221</v>
      </c>
      <c r="G12" s="2">
        <f t="shared" ref="G12:G35" si="0">+C12-F12</f>
        <v>-15307369.50999999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41392106.799999997</v>
      </c>
      <c r="C14" s="10">
        <f>SUM(C10:C13)</f>
        <v>269931918.69</v>
      </c>
      <c r="F14" s="2">
        <v>278834251.85000002</v>
      </c>
      <c r="G14" s="2">
        <f t="shared" si="0"/>
        <v>-8902333.1600000262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NF'!C530</f>
        <v>15347221.300000001</v>
      </c>
      <c r="C17" s="8">
        <f>+'[1]Notas NF'!D530</f>
        <v>199201566.97</v>
      </c>
      <c r="F17" s="2">
        <v>151685872.24000001</v>
      </c>
      <c r="G17" s="2">
        <f t="shared" si="0"/>
        <v>47515694.729999989</v>
      </c>
      <c r="I17" s="2">
        <f>+C17-193594772.55</f>
        <v>5606794.4199999869</v>
      </c>
      <c r="N17" s="2"/>
    </row>
    <row r="18" spans="1:14">
      <c r="A18" s="7" t="s">
        <v>10</v>
      </c>
      <c r="B18" s="8">
        <f>+'[1]Notas NF'!C552</f>
        <v>0</v>
      </c>
      <c r="C18" s="8">
        <f>+'[1]Notas NF'!D552</f>
        <v>391500</v>
      </c>
      <c r="F18" s="2">
        <v>12931665.890000001</v>
      </c>
      <c r="G18" s="2">
        <f t="shared" si="0"/>
        <v>-12540165.890000001</v>
      </c>
      <c r="I18" s="2"/>
      <c r="N18" s="2"/>
    </row>
    <row r="19" spans="1:14">
      <c r="A19" s="7" t="s">
        <v>11</v>
      </c>
      <c r="B19" s="8">
        <f>+'[1]Notas NF'!C569</f>
        <v>1331389.7400000002</v>
      </c>
      <c r="C19" s="8">
        <f>+'[1]Notas NF'!D569</f>
        <v>32180407.189999998</v>
      </c>
      <c r="F19" s="2">
        <v>28488363.559999999</v>
      </c>
      <c r="G19" s="2">
        <f t="shared" si="0"/>
        <v>3692043.629999999</v>
      </c>
      <c r="I19" s="2"/>
      <c r="J19" s="2"/>
      <c r="K19" s="2"/>
      <c r="N19" s="2"/>
    </row>
    <row r="20" spans="1:14" ht="13.5" customHeight="1">
      <c r="A20" s="7" t="s">
        <v>12</v>
      </c>
      <c r="B20" s="8">
        <f>+[1]nota13!K29-'[1]Notas NF'!C362+'[1]Notas NF'!D362</f>
        <v>40617.999999998923</v>
      </c>
      <c r="C20" s="8">
        <f>+[1]nota13!K14-'[1]Notas NF'!D362-20309</f>
        <v>47703205.719999984</v>
      </c>
      <c r="F20" s="2">
        <v>0</v>
      </c>
      <c r="G20" s="2">
        <f t="shared" si="0"/>
        <v>47703205.719999984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NF'!C604</f>
        <v>11117429.470000001</v>
      </c>
      <c r="C22" s="8">
        <f>+'[1]Notas NF'!D604</f>
        <v>78107116.640000001</v>
      </c>
      <c r="F22" s="2">
        <v>56717745.43</v>
      </c>
      <c r="G22" s="2">
        <f t="shared" si="0"/>
        <v>21389371.210000001</v>
      </c>
      <c r="I22" s="2"/>
      <c r="N22" s="2"/>
    </row>
    <row r="23" spans="1:14">
      <c r="A23" s="7" t="s">
        <v>15</v>
      </c>
      <c r="B23" s="9">
        <f>+'[1]Notas NF'!C617</f>
        <v>121487.73</v>
      </c>
      <c r="C23" s="9">
        <f>+'[1]Notas NF'!D617</f>
        <v>746207.89</v>
      </c>
      <c r="E23" s="2">
        <f>+B24</f>
        <v>27958146.239999998</v>
      </c>
      <c r="F23" s="2">
        <v>3322836.74</v>
      </c>
      <c r="G23" s="2">
        <f t="shared" si="0"/>
        <v>-2576628.85</v>
      </c>
      <c r="I23" s="2"/>
      <c r="K23" s="2"/>
      <c r="N23" s="2"/>
    </row>
    <row r="24" spans="1:14">
      <c r="A24" s="6" t="s">
        <v>16</v>
      </c>
      <c r="B24" s="14">
        <f>SUM(B17:B23)</f>
        <v>27958146.239999998</v>
      </c>
      <c r="C24" s="14">
        <f>SUM(C17:C23)</f>
        <v>358330004.40999997</v>
      </c>
      <c r="E24" s="2">
        <f>SUM([1]BALANZA!C48:C84)</f>
        <v>1158364017.03</v>
      </c>
      <c r="F24" s="2">
        <v>253146483.86000001</v>
      </c>
      <c r="G24" s="2">
        <f t="shared" si="0"/>
        <v>105183520.54999995</v>
      </c>
      <c r="I24" s="2">
        <f>+B24-C24</f>
        <v>-330371858.16999996</v>
      </c>
      <c r="N24" s="2"/>
    </row>
    <row r="25" spans="1:14">
      <c r="A25" s="11"/>
      <c r="B25" s="12"/>
      <c r="C25" s="12"/>
      <c r="E25" s="2">
        <f>+E23-E24</f>
        <v>-1130405870.79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13433960.559999999</v>
      </c>
      <c r="C30" s="15">
        <f>+C14-C24</f>
        <v>-88398085.719999969</v>
      </c>
      <c r="F30" s="2">
        <v>25687767.99000001</v>
      </c>
      <c r="G30" s="2">
        <f t="shared" si="0"/>
        <v>-114085853.70999998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13433960.559999999</v>
      </c>
      <c r="C33" s="8">
        <f>+C30</f>
        <v>-88398085.719999969</v>
      </c>
      <c r="F33" s="2">
        <v>25687767.99000001</v>
      </c>
      <c r="G33" s="2">
        <f t="shared" si="0"/>
        <v>-114085853.70999998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13433960.559999999</v>
      </c>
      <c r="C35" s="15">
        <f>+C33</f>
        <v>-88398085.719999969</v>
      </c>
      <c r="F35" s="2">
        <v>25687767.99000001</v>
      </c>
      <c r="G35" s="2">
        <f t="shared" si="0"/>
        <v>-114085853.70999998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2024-03-08T16:46:04Z</dcterms:created>
  <dcterms:modified xsi:type="dcterms:W3CDTF">2024-03-08T16:46:58Z</dcterms:modified>
</cp:coreProperties>
</file>