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2" i="1"/>
  <c r="F32" i="1"/>
  <c r="E32" i="1"/>
  <c r="J31" i="1"/>
  <c r="F31" i="1"/>
  <c r="E31" i="1"/>
  <c r="F30" i="1"/>
  <c r="E30" i="1"/>
  <c r="C29" i="1"/>
  <c r="F28" i="1"/>
  <c r="E28" i="1"/>
  <c r="C27" i="1"/>
  <c r="C26" i="1"/>
  <c r="C25" i="1"/>
  <c r="C24" i="1"/>
  <c r="F22" i="1"/>
  <c r="E22" i="1"/>
  <c r="D22" i="1"/>
  <c r="C22" i="1"/>
  <c r="F21" i="1"/>
  <c r="E21" i="1"/>
  <c r="F20" i="1"/>
  <c r="E20" i="1"/>
  <c r="F19" i="1"/>
  <c r="E19" i="1"/>
  <c r="D18" i="1"/>
  <c r="F18" i="1" s="1"/>
  <c r="C17" i="1"/>
  <c r="F16" i="1"/>
  <c r="E16" i="1"/>
  <c r="F15" i="1"/>
  <c r="E15" i="1"/>
  <c r="F14" i="1"/>
  <c r="E14" i="1"/>
  <c r="A8" i="1"/>
  <c r="B6" i="1"/>
  <c r="H26" i="1" l="1"/>
  <c r="H24" i="1"/>
  <c r="C13" i="1"/>
  <c r="D17" i="1"/>
  <c r="E18" i="1"/>
  <c r="C23" i="1"/>
  <c r="H28" i="1" s="1"/>
  <c r="D24" i="1"/>
  <c r="F25" i="1"/>
  <c r="D29" i="1"/>
  <c r="D25" i="1"/>
  <c r="D27" i="1"/>
  <c r="D26" i="1"/>
  <c r="E25" i="1" l="1"/>
  <c r="F24" i="1"/>
  <c r="E24" i="1"/>
  <c r="D23" i="1"/>
  <c r="I29" i="1" s="1"/>
  <c r="C33" i="1"/>
  <c r="H27" i="1"/>
  <c r="F29" i="1"/>
  <c r="E29" i="1"/>
  <c r="I35" i="1"/>
  <c r="I42" i="1" s="1"/>
  <c r="H25" i="1"/>
  <c r="H29" i="1"/>
  <c r="F26" i="1"/>
  <c r="E26" i="1"/>
  <c r="E27" i="1"/>
  <c r="F27" i="1"/>
  <c r="E17" i="1"/>
  <c r="D13" i="1"/>
  <c r="F17" i="1"/>
  <c r="F13" i="1" s="1"/>
  <c r="I27" i="1" l="1"/>
  <c r="F23" i="1"/>
  <c r="F33" i="1" s="1"/>
  <c r="D33" i="1"/>
  <c r="E13" i="1"/>
  <c r="I13" i="1"/>
  <c r="I28" i="1"/>
  <c r="E23" i="1"/>
  <c r="I26" i="1"/>
  <c r="I24" i="1"/>
  <c r="I25" i="1"/>
  <c r="D34" i="1" l="1"/>
  <c r="E33" i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<sst xmlns="http://schemas.openxmlformats.org/spreadsheetml/2006/main" count="33" uniqueCount="33">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</sst>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63942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31de marzo del 2024</v>
          </cell>
        </row>
      </sheetData>
      <sheetData sheetId="2"/>
      <sheetData sheetId="3"/>
      <sheetData sheetId="4"/>
      <sheetData sheetId="5">
        <row r="292">
          <cell r="E292">
            <v>194939117</v>
          </cell>
          <cell r="G292">
            <v>73678492.00999999</v>
          </cell>
        </row>
        <row r="295">
          <cell r="E295">
            <v>233274064.41999999</v>
          </cell>
          <cell r="G295">
            <v>42067977.359999999</v>
          </cell>
        </row>
        <row r="309">
          <cell r="E309">
            <v>0</v>
          </cell>
          <cell r="G309">
            <v>45573325.799999997</v>
          </cell>
        </row>
        <row r="310">
          <cell r="E310">
            <v>0</v>
          </cell>
          <cell r="G310">
            <v>17736072.289999999</v>
          </cell>
        </row>
        <row r="311">
          <cell r="E311">
            <v>0</v>
          </cell>
          <cell r="G311">
            <v>3391854.3899999997</v>
          </cell>
        </row>
        <row r="312">
          <cell r="E312">
            <v>0</v>
          </cell>
          <cell r="G312">
            <v>0</v>
          </cell>
        </row>
        <row r="313">
          <cell r="E313">
            <v>0</v>
          </cell>
          <cell r="G313">
            <v>2445161.17</v>
          </cell>
        </row>
      </sheetData>
      <sheetData sheetId="6"/>
      <sheetData sheetId="7"/>
      <sheetData sheetId="8">
        <row r="513">
          <cell r="D513">
            <v>41370000</v>
          </cell>
        </row>
      </sheetData>
      <sheetData sheetId="9"/>
      <sheetData sheetId="10"/>
      <sheetData sheetId="11"/>
      <sheetData sheetId="12">
        <row r="14">
          <cell r="B14">
            <v>115746469.37</v>
          </cell>
        </row>
        <row r="33">
          <cell r="B33">
            <v>48910655.780000016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46600055.719999999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activeCell="P10" sqref="P10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31de marzo del 2024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428213181.41999996</v>
      </c>
      <c r="D13" s="12">
        <f>SUM(D14:D22)</f>
        <v>115746469.36999999</v>
      </c>
      <c r="E13" s="13">
        <f>+D13/C13</f>
        <v>0.2703010425465478</v>
      </c>
      <c r="F13" s="12">
        <f>SUM(F14:F22)</f>
        <v>312466712.05000001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A'!E292-C18</f>
        <v>76739117</v>
      </c>
      <c r="D17" s="18">
        <f>+'[1]Pres A'!G292-D18</f>
        <v>32308492.00999999</v>
      </c>
      <c r="E17" s="19">
        <f t="shared" si="0"/>
        <v>0.42101725004211332</v>
      </c>
      <c r="F17" s="18">
        <f t="shared" si="1"/>
        <v>44430624.99000001</v>
      </c>
    </row>
    <row r="18" spans="1:10" x14ac:dyDescent="0.25">
      <c r="A18" s="16">
        <v>1.5</v>
      </c>
      <c r="B18" s="17" t="s">
        <v>13</v>
      </c>
      <c r="C18" s="18">
        <v>118200000</v>
      </c>
      <c r="D18" s="18">
        <f>+'[1]Notas NF'!D513</f>
        <v>41370000</v>
      </c>
      <c r="E18" s="19">
        <f t="shared" si="0"/>
        <v>0.35</v>
      </c>
      <c r="F18" s="18">
        <f t="shared" si="1"/>
        <v>76830000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233274064.41999999</v>
      </c>
      <c r="D22" s="18">
        <f>+'[1]Pres A'!G295</f>
        <v>42067977.359999999</v>
      </c>
      <c r="E22" s="19">
        <f t="shared" si="0"/>
        <v>0.18033713891252995</v>
      </c>
      <c r="F22" s="18">
        <f t="shared" si="1"/>
        <v>191206087.06</v>
      </c>
    </row>
    <row r="23" spans="1:10" x14ac:dyDescent="0.25">
      <c r="A23" s="10">
        <v>2</v>
      </c>
      <c r="B23" s="11" t="s">
        <v>18</v>
      </c>
      <c r="C23" s="12">
        <f>SUM(C24:C32)</f>
        <v>0</v>
      </c>
      <c r="D23" s="12">
        <f ca="1">SUM(D24:D32)</f>
        <v>69146413.649999991</v>
      </c>
      <c r="E23" s="13" t="e">
        <f ca="1">+D23/C23</f>
        <v>#DIV/0!</v>
      </c>
      <c r="F23" s="12">
        <f ca="1">SUM(F24:F32)</f>
        <v>-69146413.649999991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0</v>
      </c>
      <c r="D24" s="18">
        <f ca="1">+'[1]Pres A'!G309</f>
        <v>45573325.799999997</v>
      </c>
      <c r="E24" s="19">
        <f t="shared" ref="E24:E32" ca="1" si="2">IFERROR(+D24/C24,0)</f>
        <v>0</v>
      </c>
      <c r="F24" s="18">
        <f t="shared" ref="F24:F32" ca="1" si="3">+C24-D24</f>
        <v>-45573325.799999997</v>
      </c>
      <c r="H24" s="20" t="e">
        <f t="shared" ref="H24:H29" si="4">+C24/$C$23</f>
        <v>#DIV/0!</v>
      </c>
      <c r="I24" s="21">
        <f t="shared" ref="I24:I29" ca="1" si="5">+D24/$D$23</f>
        <v>0.65908444696321578</v>
      </c>
    </row>
    <row r="25" spans="1:10" x14ac:dyDescent="0.25">
      <c r="A25" s="16">
        <v>2.2000000000000002</v>
      </c>
      <c r="B25" s="17" t="s">
        <v>20</v>
      </c>
      <c r="C25" s="18">
        <f>+'[1]Pres A'!E310</f>
        <v>0</v>
      </c>
      <c r="D25" s="18">
        <f ca="1">+'[1]Pres A'!G310</f>
        <v>17736072.289999999</v>
      </c>
      <c r="E25" s="19">
        <f t="shared" ca="1" si="2"/>
        <v>0</v>
      </c>
      <c r="F25" s="18">
        <f t="shared" ca="1" si="3"/>
        <v>-17736072.289999999</v>
      </c>
      <c r="H25" s="20" t="e">
        <f t="shared" si="4"/>
        <v>#DIV/0!</v>
      </c>
      <c r="I25" s="21">
        <f t="shared" ca="1" si="5"/>
        <v>0.25650024858519904</v>
      </c>
    </row>
    <row r="26" spans="1:10" x14ac:dyDescent="0.25">
      <c r="A26" s="16">
        <v>2.2999999999999998</v>
      </c>
      <c r="B26" s="17" t="s">
        <v>21</v>
      </c>
      <c r="C26" s="18">
        <f>+'[1]Pres A'!E311</f>
        <v>0</v>
      </c>
      <c r="D26" s="18">
        <f ca="1">+'[1]Pres A'!G311</f>
        <v>3391854.3899999997</v>
      </c>
      <c r="E26" s="19">
        <f t="shared" ca="1" si="2"/>
        <v>0</v>
      </c>
      <c r="F26" s="18">
        <f t="shared" ca="1" si="3"/>
        <v>-3391854.3899999997</v>
      </c>
      <c r="H26" s="20" t="e">
        <f t="shared" si="4"/>
        <v>#DIV/0!</v>
      </c>
      <c r="I26" s="21">
        <f t="shared" ca="1" si="5"/>
        <v>4.9053222155072684E-2</v>
      </c>
    </row>
    <row r="27" spans="1:10" ht="12.75" customHeight="1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 t="e">
        <f t="shared" si="4"/>
        <v>#DIV/0!</v>
      </c>
      <c r="I27" s="21">
        <f t="shared" ca="1" si="5"/>
        <v>0</v>
      </c>
    </row>
    <row r="28" spans="1:10" ht="18" hidden="1" customHeight="1" x14ac:dyDescent="0.25">
      <c r="A28" s="16">
        <v>2.5</v>
      </c>
      <c r="B28" s="17" t="s">
        <v>23</v>
      </c>
      <c r="C28" s="22"/>
      <c r="D28" s="22"/>
      <c r="E28" s="19">
        <f t="shared" si="2"/>
        <v>0</v>
      </c>
      <c r="F28" s="18">
        <f t="shared" si="3"/>
        <v>0</v>
      </c>
      <c r="H28" s="20" t="e">
        <f t="shared" si="4"/>
        <v>#DIV/0!</v>
      </c>
      <c r="I28" s="21">
        <f t="shared" ca="1" si="5"/>
        <v>0</v>
      </c>
    </row>
    <row r="29" spans="1:10" x14ac:dyDescent="0.25">
      <c r="A29" s="16">
        <v>2.6</v>
      </c>
      <c r="B29" s="17" t="s">
        <v>24</v>
      </c>
      <c r="C29" s="18">
        <f>+'[1]Pres A'!E313</f>
        <v>0</v>
      </c>
      <c r="D29" s="18">
        <f ca="1">+'[1]Pres A'!G313</f>
        <v>2445161.17</v>
      </c>
      <c r="E29" s="19">
        <f t="shared" ca="1" si="2"/>
        <v>0</v>
      </c>
      <c r="F29" s="18">
        <f t="shared" ca="1" si="3"/>
        <v>-2445161.17</v>
      </c>
      <c r="H29" s="20" t="e">
        <f t="shared" si="4"/>
        <v>#DIV/0!</v>
      </c>
      <c r="I29" s="21">
        <f t="shared" ca="1" si="5"/>
        <v>3.5362082296512574E-2</v>
      </c>
    </row>
    <row r="30" spans="1:10" hidden="1" x14ac:dyDescent="0.25">
      <c r="A30" s="16">
        <v>2.7</v>
      </c>
      <c r="B30" s="17" t="s">
        <v>25</v>
      </c>
      <c r="C30" s="18"/>
      <c r="D30" s="18"/>
      <c r="E30" s="19">
        <f t="shared" si="2"/>
        <v>0</v>
      </c>
      <c r="F30" s="18">
        <f t="shared" si="3"/>
        <v>0</v>
      </c>
      <c r="H30" s="23"/>
      <c r="I30" s="24"/>
    </row>
    <row r="31" spans="1:10" ht="30" hidden="1" x14ac:dyDescent="0.25">
      <c r="A31" s="16">
        <v>2.8</v>
      </c>
      <c r="B31" s="17" t="s">
        <v>26</v>
      </c>
      <c r="C31" s="18"/>
      <c r="D31" s="18"/>
      <c r="E31" s="19">
        <f t="shared" si="2"/>
        <v>0</v>
      </c>
      <c r="F31" s="18">
        <f t="shared" si="3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27</v>
      </c>
      <c r="C32" s="18"/>
      <c r="D32" s="18"/>
      <c r="E32" s="19">
        <f t="shared" si="2"/>
        <v>0</v>
      </c>
      <c r="F32" s="18">
        <f t="shared" si="3"/>
        <v>0</v>
      </c>
      <c r="I32" s="14">
        <v>3108</v>
      </c>
      <c r="J32" s="15">
        <f>+I32</f>
        <v>3108</v>
      </c>
    </row>
    <row r="33" spans="1:10" ht="15.75" x14ac:dyDescent="0.25">
      <c r="A33" s="25"/>
      <c r="B33" s="26" t="s">
        <v>28</v>
      </c>
      <c r="C33" s="27">
        <f>+C13-C23</f>
        <v>428213181.41999996</v>
      </c>
      <c r="D33" s="27">
        <f ca="1">+D13-D23</f>
        <v>46600055.719999999</v>
      </c>
      <c r="E33" s="28" t="e">
        <f ca="1">+E13-E23</f>
        <v>#DIV/0!</v>
      </c>
      <c r="F33" s="27">
        <f ca="1">+F13-F23</f>
        <v>381613125.69999999</v>
      </c>
      <c r="I33" s="14">
        <v>13052</v>
      </c>
      <c r="J33" s="15">
        <f>+I33</f>
        <v>13052</v>
      </c>
    </row>
    <row r="34" spans="1:10" ht="1.5" customHeight="1" x14ac:dyDescent="0.25">
      <c r="D34" s="29">
        <f ca="1">+[1]ERF!B33-'[1]Pres A'!G313-[1]EEP2!D33</f>
        <v>-134561.1099999845</v>
      </c>
      <c r="J34">
        <v>21686</v>
      </c>
    </row>
    <row r="35" spans="1:10" x14ac:dyDescent="0.25">
      <c r="I35" s="14">
        <f ca="1">+D29</f>
        <v>2445161.17</v>
      </c>
      <c r="J35">
        <v>2414</v>
      </c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-2432109.17</v>
      </c>
      <c r="J42">
        <v>9128</v>
      </c>
    </row>
    <row r="43" spans="1:10" x14ac:dyDescent="0.25">
      <c r="A43" s="30"/>
      <c r="B43" s="31" t="s">
        <v>29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30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31</v>
      </c>
      <c r="C51" s="33"/>
      <c r="D51" s="33"/>
      <c r="E51" s="33"/>
      <c r="F51" s="33"/>
      <c r="G51" s="33"/>
    </row>
    <row r="52" spans="1:7" x14ac:dyDescent="0.25">
      <c r="A52" s="30"/>
      <c r="B52" s="36" t="s">
        <v>32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2024-04-05T13:38:28Z</dcterms:created>
  <dcterms:modified xsi:type="dcterms:W3CDTF">2024-04-05T13:40:07Z</dcterms:modified>
</cp:coreProperties>
</file>