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F32" i="1"/>
  <c r="E32" i="1"/>
  <c r="J31" i="1"/>
  <c r="F31" i="1"/>
  <c r="E31" i="1"/>
  <c r="F30" i="1"/>
  <c r="E30" i="1"/>
  <c r="C29" i="1"/>
  <c r="F28" i="1"/>
  <c r="E28" i="1"/>
  <c r="C27" i="1"/>
  <c r="C26" i="1"/>
  <c r="C25" i="1"/>
  <c r="C24" i="1"/>
  <c r="F22" i="1"/>
  <c r="E22" i="1"/>
  <c r="D22" i="1"/>
  <c r="C22" i="1"/>
  <c r="F21" i="1"/>
  <c r="E21" i="1"/>
  <c r="F20" i="1"/>
  <c r="E20" i="1"/>
  <c r="F19" i="1"/>
  <c r="E19" i="1"/>
  <c r="D18" i="1"/>
  <c r="F18" i="1" s="1"/>
  <c r="C17" i="1"/>
  <c r="F16" i="1"/>
  <c r="E16" i="1"/>
  <c r="F15" i="1"/>
  <c r="E15" i="1"/>
  <c r="F14" i="1"/>
  <c r="E14" i="1"/>
  <c r="A8" i="1"/>
  <c r="B6" i="1"/>
  <c r="H26" i="1" l="1"/>
  <c r="H24" i="1"/>
  <c r="C13" i="1"/>
  <c r="C33" i="1" s="1"/>
  <c r="D17" i="1"/>
  <c r="E18" i="1"/>
  <c r="C23" i="1"/>
  <c r="H28" i="1" s="1"/>
  <c r="D29" i="1"/>
  <c r="D27" i="1"/>
  <c r="F27" i="1" s="1"/>
  <c r="D26" i="1" l="1"/>
  <c r="E17" i="1"/>
  <c r="D13" i="1"/>
  <c r="F17" i="1"/>
  <c r="F13" i="1" s="1"/>
  <c r="H27" i="1"/>
  <c r="D24" i="1"/>
  <c r="E27" i="1"/>
  <c r="H25" i="1"/>
  <c r="H29" i="1"/>
  <c r="D25" i="1"/>
  <c r="F29" i="1"/>
  <c r="E29" i="1"/>
  <c r="I35" i="1"/>
  <c r="I42" i="1" s="1"/>
  <c r="F24" i="1" l="1"/>
  <c r="E24" i="1"/>
  <c r="D23" i="1"/>
  <c r="D33" i="1" s="1"/>
  <c r="E13" i="1"/>
  <c r="I13" i="1"/>
  <c r="E25" i="1"/>
  <c r="F25" i="1"/>
  <c r="F26" i="1"/>
  <c r="E26" i="1"/>
  <c r="I24" i="1" l="1"/>
  <c r="I26" i="1"/>
  <c r="I25" i="1"/>
  <c r="I28" i="1"/>
  <c r="E23" i="1"/>
  <c r="E33" i="1" s="1"/>
  <c r="I27" i="1"/>
  <c r="I29" i="1"/>
  <c r="F23" i="1"/>
  <c r="F33" i="1" s="1"/>
  <c r="D34" i="1" l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<sst xmlns="http://schemas.openxmlformats.org/spreadsheetml/2006/main" count="33" uniqueCount="33">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</sst>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6394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29 de febrero del 2024</v>
          </cell>
        </row>
      </sheetData>
      <sheetData sheetId="2"/>
      <sheetData sheetId="3"/>
      <sheetData sheetId="4"/>
      <sheetData sheetId="5">
        <row r="292">
          <cell r="E292">
            <v>194939117</v>
          </cell>
          <cell r="G292">
            <v>12454833.34</v>
          </cell>
        </row>
        <row r="295">
          <cell r="E295">
            <v>233274064.41999999</v>
          </cell>
          <cell r="G295">
            <v>28937273.460000001</v>
          </cell>
        </row>
        <row r="309">
          <cell r="E309">
            <v>0</v>
          </cell>
          <cell r="G309">
            <v>15347221.300000001</v>
          </cell>
        </row>
        <row r="310">
          <cell r="E310">
            <v>0</v>
          </cell>
          <cell r="G310">
            <v>11164274.640000001</v>
          </cell>
        </row>
        <row r="311">
          <cell r="E311">
            <v>0</v>
          </cell>
          <cell r="G311">
            <v>1831452.9700000002</v>
          </cell>
        </row>
        <row r="312">
          <cell r="E312">
            <v>0</v>
          </cell>
          <cell r="G312">
            <v>0</v>
          </cell>
        </row>
        <row r="313">
          <cell r="E313">
            <v>0</v>
          </cell>
          <cell r="G313">
            <v>2445161.17</v>
          </cell>
        </row>
      </sheetData>
      <sheetData sheetId="6"/>
      <sheetData sheetId="7"/>
      <sheetData sheetId="8">
        <row r="513">
          <cell r="D513">
            <v>0</v>
          </cell>
        </row>
      </sheetData>
      <sheetData sheetId="9"/>
      <sheetData sheetId="10"/>
      <sheetData sheetId="11"/>
      <sheetData sheetId="12">
        <row r="14">
          <cell r="B14">
            <v>41392106.799999997</v>
          </cell>
        </row>
        <row r="33">
          <cell r="B33">
            <v>13433960.559999999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10603996.719999999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N12" sqref="N12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29 de febrero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428213181.41999996</v>
      </c>
      <c r="D13" s="12">
        <f>SUM(D14:D22)</f>
        <v>41392106.799999997</v>
      </c>
      <c r="E13" s="13">
        <f>+D13/C13</f>
        <v>9.6662383588331902E-2</v>
      </c>
      <c r="F13" s="12">
        <f>SUM(F14:F22)</f>
        <v>386821074.62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A'!E292-C18</f>
        <v>76739117</v>
      </c>
      <c r="D17" s="18">
        <f>+'[1]Pres A'!G292-D18</f>
        <v>12454833.34</v>
      </c>
      <c r="E17" s="19">
        <f t="shared" si="0"/>
        <v>0.16230097278810232</v>
      </c>
      <c r="F17" s="18">
        <f t="shared" si="1"/>
        <v>64284283.659999996</v>
      </c>
    </row>
    <row r="18" spans="1:10" x14ac:dyDescent="0.25">
      <c r="A18" s="16">
        <v>1.5</v>
      </c>
      <c r="B18" s="17" t="s">
        <v>13</v>
      </c>
      <c r="C18" s="18">
        <v>118200000</v>
      </c>
      <c r="D18" s="18">
        <f>+'[1]Notas NF'!D513</f>
        <v>0</v>
      </c>
      <c r="E18" s="19">
        <f t="shared" si="0"/>
        <v>0</v>
      </c>
      <c r="F18" s="18">
        <f t="shared" si="1"/>
        <v>118200000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233274064.41999999</v>
      </c>
      <c r="D22" s="18">
        <f>+'[1]Pres A'!G295</f>
        <v>28937273.460000001</v>
      </c>
      <c r="E22" s="19">
        <f t="shared" si="0"/>
        <v>0.1240483957440707</v>
      </c>
      <c r="F22" s="18">
        <f t="shared" si="1"/>
        <v>204336790.95999998</v>
      </c>
    </row>
    <row r="23" spans="1:10" x14ac:dyDescent="0.25">
      <c r="A23" s="10">
        <v>2</v>
      </c>
      <c r="B23" s="11" t="s">
        <v>18</v>
      </c>
      <c r="C23" s="12">
        <f>SUM(C24:C32)</f>
        <v>0</v>
      </c>
      <c r="D23" s="12">
        <f ca="1">SUM(D24:D32)</f>
        <v>30788110.079999998</v>
      </c>
      <c r="E23" s="13" t="e">
        <f ca="1">+D23/C23</f>
        <v>#DIV/0!</v>
      </c>
      <c r="F23" s="12">
        <f ca="1">SUM(F24:F32)</f>
        <v>-30788110.079999998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0</v>
      </c>
      <c r="D24" s="18">
        <f ca="1">+'[1]Pres A'!G309</f>
        <v>15347221.300000001</v>
      </c>
      <c r="E24" s="19">
        <f t="shared" ref="E24:E32" ca="1" si="2">IFERROR(+D24/C24,0)</f>
        <v>0</v>
      </c>
      <c r="F24" s="18">
        <f t="shared" ref="F24:F32" ca="1" si="3">+C24-D24</f>
        <v>-15347221.300000001</v>
      </c>
      <c r="H24" s="20" t="e">
        <f t="shared" ref="H24:H29" si="4">+C24/$C$23</f>
        <v>#DIV/0!</v>
      </c>
      <c r="I24" s="21">
        <f t="shared" ref="I24:I29" ca="1" si="5">+D24/$D$23</f>
        <v>0.49847883680166449</v>
      </c>
    </row>
    <row r="25" spans="1:10" x14ac:dyDescent="0.25">
      <c r="A25" s="16">
        <v>2.2000000000000002</v>
      </c>
      <c r="B25" s="17" t="s">
        <v>20</v>
      </c>
      <c r="C25" s="18">
        <f>+'[1]Pres A'!E310</f>
        <v>0</v>
      </c>
      <c r="D25" s="18">
        <f ca="1">+'[1]Pres A'!G310</f>
        <v>11164274.640000001</v>
      </c>
      <c r="E25" s="19">
        <f t="shared" ca="1" si="2"/>
        <v>0</v>
      </c>
      <c r="F25" s="18">
        <f t="shared" ca="1" si="3"/>
        <v>-11164274.640000001</v>
      </c>
      <c r="H25" s="20" t="e">
        <f t="shared" si="4"/>
        <v>#DIV/0!</v>
      </c>
      <c r="I25" s="21">
        <f t="shared" ca="1" si="5"/>
        <v>0.3626164324796386</v>
      </c>
    </row>
    <row r="26" spans="1:10" x14ac:dyDescent="0.25">
      <c r="A26" s="16">
        <v>2.2999999999999998</v>
      </c>
      <c r="B26" s="17" t="s">
        <v>21</v>
      </c>
      <c r="C26" s="18">
        <f>+'[1]Pres A'!E311</f>
        <v>0</v>
      </c>
      <c r="D26" s="18">
        <f ca="1">+'[1]Pres A'!G311</f>
        <v>1831452.9700000002</v>
      </c>
      <c r="E26" s="19">
        <f t="shared" ca="1" si="2"/>
        <v>0</v>
      </c>
      <c r="F26" s="18">
        <f t="shared" ca="1" si="3"/>
        <v>-1831452.9700000002</v>
      </c>
      <c r="H26" s="20" t="e">
        <f t="shared" si="4"/>
        <v>#DIV/0!</v>
      </c>
      <c r="I26" s="21">
        <f t="shared" ca="1" si="5"/>
        <v>5.9485722418204379E-2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 t="e">
        <f t="shared" si="4"/>
        <v>#DIV/0!</v>
      </c>
      <c r="I27" s="21">
        <f t="shared" ca="1" si="5"/>
        <v>0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3"/>
        <v>0</v>
      </c>
      <c r="H28" s="20" t="e">
        <f t="shared" si="4"/>
        <v>#DIV/0!</v>
      </c>
      <c r="I28" s="21">
        <f t="shared" ca="1" si="5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0</v>
      </c>
      <c r="D29" s="18">
        <f ca="1">+'[1]Pres A'!G313</f>
        <v>2445161.17</v>
      </c>
      <c r="E29" s="19">
        <f t="shared" ca="1" si="2"/>
        <v>0</v>
      </c>
      <c r="F29" s="18">
        <f t="shared" ca="1" si="3"/>
        <v>-2445161.17</v>
      </c>
      <c r="H29" s="20" t="e">
        <f t="shared" si="4"/>
        <v>#DIV/0!</v>
      </c>
      <c r="I29" s="21">
        <f t="shared" ca="1" si="5"/>
        <v>7.9419008300492602E-2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3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3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3"/>
        <v>0</v>
      </c>
      <c r="I32" s="14">
        <v>3108</v>
      </c>
      <c r="J32" s="15">
        <f>+I32</f>
        <v>3108</v>
      </c>
    </row>
    <row r="33" spans="1:10" ht="15.75" x14ac:dyDescent="0.25">
      <c r="A33" s="25"/>
      <c r="B33" s="26" t="s">
        <v>28</v>
      </c>
      <c r="C33" s="27">
        <f>+C13-C23</f>
        <v>428213181.41999996</v>
      </c>
      <c r="D33" s="27">
        <f ca="1">+D13-D23</f>
        <v>10603996.719999999</v>
      </c>
      <c r="E33" s="28" t="e">
        <f ca="1">+E13-E23</f>
        <v>#DIV/0!</v>
      </c>
      <c r="F33" s="27">
        <f ca="1">+F13-F23</f>
        <v>417609184.69999999</v>
      </c>
      <c r="I33" s="14">
        <v>13052</v>
      </c>
      <c r="J33" s="15">
        <f>+I33</f>
        <v>13052</v>
      </c>
    </row>
    <row r="34" spans="1:10" ht="1.5" customHeight="1" x14ac:dyDescent="0.25">
      <c r="D34" s="29">
        <f ca="1">+[1]ERF!B33-'[1]Pres A'!G313-[1]EEP2!D33</f>
        <v>384802.66999999993</v>
      </c>
      <c r="J34">
        <v>21686</v>
      </c>
    </row>
    <row r="35" spans="1:10" x14ac:dyDescent="0.25">
      <c r="I35" s="14">
        <f ca="1">+D29</f>
        <v>2445161.17</v>
      </c>
      <c r="J35">
        <v>2414</v>
      </c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-2432109.17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2024-03-08T16:51:19Z</dcterms:created>
  <dcterms:modified xsi:type="dcterms:W3CDTF">2024-03-08T16:52:03Z</dcterms:modified>
</cp:coreProperties>
</file>