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28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B63" i="1"/>
  <c r="B62" i="1"/>
  <c r="C59" i="1"/>
  <c r="C61" i="1" s="1"/>
  <c r="C63" i="1" s="1"/>
  <c r="B54" i="1"/>
  <c r="B52" i="1"/>
  <c r="B49" i="1"/>
  <c r="B59" i="1" s="1"/>
  <c r="C45" i="1"/>
  <c r="B38" i="1"/>
  <c r="B37" i="1"/>
  <c r="B45" i="1" s="1"/>
  <c r="C29" i="1"/>
  <c r="B28" i="1"/>
  <c r="B27" i="1"/>
  <c r="B25" i="1"/>
  <c r="B23" i="1"/>
  <c r="B22" i="1"/>
  <c r="B20" i="1"/>
  <c r="B16" i="1"/>
  <c r="B15" i="1"/>
  <c r="B29" i="1" s="1"/>
  <c r="B65" i="1" s="1"/>
  <c r="C11" i="1"/>
  <c r="B11" i="1"/>
  <c r="A6" i="1"/>
  <c r="A4" i="1"/>
  <c r="C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<sst xmlns="http://schemas.openxmlformats.org/spreadsheetml/2006/main" count="52" uniqueCount="50">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</sst>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43" fontId="1" fillId="0" borderId="0" xfId="1" applyFont="1"/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8201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30 de Noviembre de 2025  y  2024</v>
          </cell>
        </row>
        <row r="4">
          <cell r="B4">
            <v>2025</v>
          </cell>
          <cell r="C4">
            <v>2024</v>
          </cell>
        </row>
      </sheetData>
      <sheetData sheetId="8"/>
      <sheetData sheetId="9"/>
      <sheetData sheetId="10"/>
      <sheetData sheetId="11"/>
      <sheetData sheetId="12">
        <row r="543">
          <cell r="C543">
            <v>1583353.79</v>
          </cell>
        </row>
      </sheetData>
      <sheetData sheetId="13">
        <row r="23">
          <cell r="K23">
            <v>42256371.119999982</v>
          </cell>
        </row>
      </sheetData>
      <sheetData sheetId="14"/>
      <sheetData sheetId="15">
        <row r="65">
          <cell r="A65" t="str">
            <v>Licda. Paula Maileny Morillo</v>
          </cell>
        </row>
      </sheetData>
      <sheetData sheetId="16">
        <row r="11">
          <cell r="B11">
            <v>169678444.08000001</v>
          </cell>
        </row>
        <row r="12">
          <cell r="B12">
            <v>186937509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7">
        <row r="23">
          <cell r="B23">
            <v>-1583353.79</v>
          </cell>
        </row>
      </sheetData>
      <sheetData sheetId="18">
        <row r="29">
          <cell r="E29">
            <v>1485895.3399999999</v>
          </cell>
        </row>
      </sheetData>
      <sheetData sheetId="19"/>
      <sheetData sheetId="20">
        <row r="8">
          <cell r="B8">
            <v>316840917.21999997</v>
          </cell>
          <cell r="C8">
            <v>305489331.63000005</v>
          </cell>
        </row>
        <row r="9">
          <cell r="J9">
            <v>0</v>
          </cell>
        </row>
        <row r="11">
          <cell r="H11">
            <v>1350.12</v>
          </cell>
        </row>
        <row r="12">
          <cell r="H12">
            <v>-653686.53999999911</v>
          </cell>
        </row>
        <row r="13">
          <cell r="H13">
            <v>-120525.41000000003</v>
          </cell>
        </row>
        <row r="14">
          <cell r="H14">
            <v>193172</v>
          </cell>
        </row>
        <row r="23">
          <cell r="H23">
            <v>23298349.669999957</v>
          </cell>
        </row>
        <row r="24">
          <cell r="H24">
            <v>-104280</v>
          </cell>
        </row>
        <row r="33">
          <cell r="H33">
            <v>0</v>
          </cell>
        </row>
        <row r="34">
          <cell r="H34">
            <v>-10056662.41</v>
          </cell>
        </row>
        <row r="35">
          <cell r="L35">
            <v>0</v>
          </cell>
        </row>
        <row r="37">
          <cell r="H37">
            <v>-124049.45099999997</v>
          </cell>
        </row>
        <row r="40">
          <cell r="H40">
            <v>0</v>
          </cell>
        </row>
        <row r="78">
          <cell r="H78">
            <v>-181971972.97999999</v>
          </cell>
        </row>
        <row r="79">
          <cell r="H79">
            <v>-30000</v>
          </cell>
        </row>
        <row r="80">
          <cell r="H80">
            <v>-26214252.329999998</v>
          </cell>
        </row>
        <row r="81">
          <cell r="H81">
            <v>-23402629.669999983</v>
          </cell>
        </row>
        <row r="83">
          <cell r="H83">
            <v>-84674392.119999975</v>
          </cell>
        </row>
        <row r="84">
          <cell r="H84">
            <v>-634312.59</v>
          </cell>
          <cell r="J84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E10" sqref="E10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8.5703125" style="2" bestFit="1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8.5703125" bestFit="1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8.5703125" bestFit="1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8.5703125" bestFit="1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8.5703125" bestFit="1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8.5703125" bestFit="1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8.5703125" bestFit="1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8.5703125" bestFit="1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8.5703125" bestFit="1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8.5703125" bestFit="1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8.5703125" bestFit="1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8.5703125" bestFit="1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8.5703125" bestFit="1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8.5703125" bestFit="1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8.5703125" bestFit="1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8.5703125" bestFit="1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8.5703125" bestFit="1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8.5703125" bestFit="1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8.5703125" bestFit="1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8.5703125" bestFit="1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8.5703125" bestFit="1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8.5703125" bestFit="1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8.5703125" bestFit="1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8.5703125" bestFit="1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8.5703125" bestFit="1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8.5703125" bestFit="1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8.5703125" bestFit="1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8.5703125" bestFit="1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8.5703125" bestFit="1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8.5703125" bestFit="1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8.5703125" bestFit="1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8.5703125" bestFit="1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8.5703125" bestFit="1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8.5703125" bestFit="1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8.5703125" bestFit="1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8.5703125" bestFit="1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8.5703125" bestFit="1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8.5703125" bestFit="1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8.5703125" bestFit="1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8.5703125" bestFit="1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8.5703125" bestFit="1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8.5703125" bestFit="1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8.5703125" bestFit="1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8.5703125" bestFit="1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8.5703125" bestFit="1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8.5703125" bestFit="1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8.5703125" bestFit="1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8.5703125" bestFit="1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8.5703125" bestFit="1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8.5703125" bestFit="1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8.5703125" bestFit="1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8.5703125" bestFit="1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8.5703125" bestFit="1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8.5703125" bestFit="1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8.5703125" bestFit="1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8.5703125" bestFit="1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8.5703125" bestFit="1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8.5703125" bestFit="1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8.5703125" bestFit="1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8.5703125" bestFit="1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8.5703125" bestFit="1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8.5703125" bestFit="1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8.5703125" bestFit="1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8.5703125" bestFit="1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30 de Noviembre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169678444.08000001</v>
      </c>
      <c r="C15" s="10">
        <v>180976832.23999998</v>
      </c>
      <c r="D15" s="2"/>
      <c r="F15" s="2"/>
    </row>
    <row r="16" spans="1:6" x14ac:dyDescent="0.25">
      <c r="A16" s="9" t="s">
        <v>6</v>
      </c>
      <c r="B16" s="10">
        <f>+[1]ERF!B12</f>
        <v>186937509</v>
      </c>
      <c r="C16" s="10">
        <v>229174633.03999999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+[1]A!H11+[1]A!H14</f>
        <v>194522.12</v>
      </c>
      <c r="C20" s="10">
        <v>13208228.880000001</v>
      </c>
      <c r="D20" s="2"/>
      <c r="F20" s="2"/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-180388619.19</v>
      </c>
      <c r="C22" s="10">
        <v>-191329180.39999998</v>
      </c>
      <c r="D22" s="2"/>
      <c r="F22" s="2"/>
    </row>
    <row r="23" spans="1:7" x14ac:dyDescent="0.25">
      <c r="A23" s="9" t="s">
        <v>13</v>
      </c>
      <c r="B23" s="10">
        <f>-'[1]Notas NF'!C543</f>
        <v>-1583353.79</v>
      </c>
      <c r="C23" s="10">
        <v>-3131774.53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+[1]A!H12+[1]A!H13+[1]A!H24+[1]A!H33+[1]A!H34+[1]A!H37+[1]A!H40+[1]A!H80+[1]A!H81+[1]A!H83+[1]A!H84+[1]A!H23</f>
        <v>-122686440.85099998</v>
      </c>
      <c r="C25" s="10">
        <v>-106749797.55999999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-30000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52122061.369000077</v>
      </c>
      <c r="C29" s="14">
        <f>SUM(C13:C28)</f>
        <v>122148941.67</v>
      </c>
      <c r="D29" s="2"/>
      <c r="E29" s="15"/>
      <c r="F29" s="2"/>
      <c r="G29" s="2"/>
    </row>
    <row r="30" spans="1:7" ht="15.75" x14ac:dyDescent="0.25">
      <c r="A30" s="16"/>
      <c r="B30" s="17"/>
      <c r="C30" s="17"/>
      <c r="D30" s="2"/>
      <c r="F30" s="2"/>
    </row>
    <row r="31" spans="1:7" x14ac:dyDescent="0.25">
      <c r="A31" s="18" t="s">
        <v>19</v>
      </c>
      <c r="B31" s="10"/>
      <c r="C31" s="10"/>
      <c r="D31" s="2"/>
      <c r="F31" s="2"/>
    </row>
    <row r="32" spans="1:7" hidden="1" x14ac:dyDescent="0.25">
      <c r="A32" s="19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x14ac:dyDescent="0.25">
      <c r="A37" s="9" t="s">
        <v>25</v>
      </c>
      <c r="B37" s="10">
        <f>+[1]A!J9</f>
        <v>0</v>
      </c>
      <c r="C37" s="10">
        <v>453000</v>
      </c>
      <c r="D37" s="2"/>
      <c r="F37" s="2"/>
    </row>
    <row r="38" spans="1:6" x14ac:dyDescent="0.25">
      <c r="A38" s="9" t="s">
        <v>26</v>
      </c>
      <c r="B38" s="10">
        <f>-[1]nota13!K23</f>
        <v>-42256371.119999982</v>
      </c>
      <c r="C38" s="10">
        <v>-15862563.610000018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8" t="s">
        <v>32</v>
      </c>
      <c r="B45" s="14">
        <f>SUM(B32:B44)</f>
        <v>-42256371.119999982</v>
      </c>
      <c r="C45" s="14">
        <f>SUM(C32:C44)</f>
        <v>-15409563.610000018</v>
      </c>
      <c r="D45" s="2"/>
      <c r="F45" s="2"/>
    </row>
    <row r="46" spans="1:6" ht="15.75" x14ac:dyDescent="0.25">
      <c r="A46" s="16"/>
      <c r="B46" s="17"/>
      <c r="C46" s="17"/>
      <c r="D46" s="2"/>
      <c r="F46" s="2"/>
    </row>
    <row r="47" spans="1:6" x14ac:dyDescent="0.25">
      <c r="A47" s="18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f>+[1]EP2!E29</f>
        <v>1485895.3399999999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hidden="1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8" t="s">
        <v>44</v>
      </c>
      <c r="B59" s="14">
        <f>SUM(B48:B58)</f>
        <v>1485895.3399999999</v>
      </c>
      <c r="C59" s="14">
        <f>SUM(C48:C58)</f>
        <v>0</v>
      </c>
      <c r="D59" s="2"/>
      <c r="F59" s="2"/>
    </row>
    <row r="60" spans="1:6" x14ac:dyDescent="0.25">
      <c r="A60" s="20"/>
      <c r="B60" s="15"/>
      <c r="C60" s="11"/>
      <c r="D60" s="2"/>
      <c r="F60" s="2"/>
    </row>
    <row r="61" spans="1:6" x14ac:dyDescent="0.25">
      <c r="A61" s="9" t="s">
        <v>45</v>
      </c>
      <c r="B61" s="10">
        <f>+B59+B45+B29</f>
        <v>11351585.589000091</v>
      </c>
      <c r="C61" s="10">
        <f>+C59+C45+C29</f>
        <v>106739378.05999999</v>
      </c>
      <c r="D61" s="2"/>
      <c r="F61" s="2"/>
    </row>
    <row r="62" spans="1:6" x14ac:dyDescent="0.25">
      <c r="A62" s="9" t="s">
        <v>46</v>
      </c>
      <c r="B62" s="12">
        <f>[1]A!C8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316840917.21999997</v>
      </c>
      <c r="C63" s="21">
        <f>+C61+C62</f>
        <v>305489331.63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2">
        <f>+B29+B45+B59+B62-B63</f>
        <v>-9.9980831146240234E-4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'!A65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x14ac:dyDescent="0.25">
      <c r="A70" s="30"/>
      <c r="B70" s="31"/>
      <c r="C70" s="31"/>
      <c r="E70" s="27"/>
    </row>
    <row r="71" spans="1:5" s="26" customFormat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2025-12-12T16:13:14Z</dcterms:created>
  <dcterms:modified xsi:type="dcterms:W3CDTF">2025-12-12T16:13:54Z</dcterms:modified>
</cp:coreProperties>
</file>