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orread\Downloads\PARA MOVER\"/>
    </mc:Choice>
  </mc:AlternateContent>
  <xr:revisionPtr revIDLastSave="0" documentId="13_ncr:1_{6A345D3E-D47A-4BE1-87E6-57CA539D6DED}" xr6:coauthVersionLast="47" xr6:coauthVersionMax="47" xr10:uidLastSave="{00000000-0000-0000-0000-000000000000}"/>
  <workbookProtection workbookPassword="CFF5" lockStructure="1"/>
  <bookViews>
    <workbookView xWindow="-120" yWindow="-120" windowWidth="19440" windowHeight="15000" activeTab="1" xr2:uid="{00000000-000D-0000-FFFF-FFFF00000000}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44" i="2" l="1"/>
  <c r="O62" i="1"/>
  <c r="N73" i="1" l="1"/>
  <c r="N72" i="1" s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M56" i="1" l="1"/>
  <c r="O7" i="1"/>
  <c r="N7" i="1"/>
  <c r="N34" i="1"/>
  <c r="N30" i="1"/>
  <c r="N27" i="1"/>
  <c r="N63" i="1"/>
  <c r="N8" i="1"/>
  <c r="N57" i="1"/>
  <c r="N56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54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O8" i="1" s="1"/>
  <c r="A9" i="1"/>
  <c r="A10" i="1"/>
  <c r="O10" i="1" s="1"/>
  <c r="A11" i="1"/>
  <c r="A13" i="1"/>
  <c r="N13" i="1" s="1"/>
  <c r="A14" i="1"/>
  <c r="N14" i="1" s="1"/>
  <c r="A15" i="1"/>
  <c r="N15" i="1" s="1"/>
  <c r="A16" i="1"/>
  <c r="A17" i="1"/>
  <c r="A18" i="1"/>
  <c r="N18" i="1" s="1"/>
  <c r="A19" i="1"/>
  <c r="N19" i="1" s="1"/>
  <c r="A20" i="1"/>
  <c r="N20" i="1" s="1"/>
  <c r="A21" i="1"/>
  <c r="N21" i="1" s="1"/>
  <c r="A23" i="1"/>
  <c r="N23" i="1" s="1"/>
  <c r="A24" i="1"/>
  <c r="N24" i="1" s="1"/>
  <c r="A25" i="1"/>
  <c r="N25" i="1" s="1"/>
  <c r="A29" i="1"/>
  <c r="A31" i="1"/>
  <c r="A33" i="1"/>
  <c r="A49" i="1"/>
  <c r="A51" i="1"/>
  <c r="N51" i="1" s="1"/>
  <c r="A52" i="1"/>
  <c r="N52" i="1" s="1"/>
  <c r="A53" i="1"/>
  <c r="N53" i="1" s="1"/>
  <c r="A66" i="1"/>
  <c r="A71" i="1"/>
  <c r="A74" i="1"/>
  <c r="A77" i="1"/>
  <c r="A7" i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F9" i="1" l="1"/>
  <c r="O9" i="1"/>
  <c r="E11" i="1"/>
  <c r="N11" i="1"/>
  <c r="N62" i="1"/>
  <c r="N40" i="1"/>
  <c r="N58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E32" i="1" s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I7" i="1"/>
  <c r="K7" i="1"/>
  <c r="M7" i="1"/>
  <c r="J7" i="1"/>
  <c r="J21" i="1"/>
  <c r="K21" i="1"/>
  <c r="O21" i="1"/>
  <c r="I21" i="1"/>
  <c r="M21" i="1"/>
  <c r="J19" i="1"/>
  <c r="I19" i="1"/>
  <c r="M19" i="1"/>
  <c r="K19" i="1"/>
  <c r="O19" i="1"/>
  <c r="J17" i="1"/>
  <c r="N17" i="1"/>
  <c r="I17" i="1"/>
  <c r="K17" i="1"/>
  <c r="M17" i="1"/>
  <c r="O17" i="1"/>
  <c r="J15" i="1"/>
  <c r="I15" i="1"/>
  <c r="K15" i="1"/>
  <c r="M15" i="1"/>
  <c r="O15" i="1"/>
  <c r="J13" i="1"/>
  <c r="I13" i="1"/>
  <c r="K13" i="1"/>
  <c r="M13" i="1"/>
  <c r="O13" i="1"/>
  <c r="J10" i="1"/>
  <c r="L10" i="1"/>
  <c r="N10" i="1"/>
  <c r="I10" i="1"/>
  <c r="K10" i="1"/>
  <c r="M10" i="1"/>
  <c r="J8" i="1"/>
  <c r="I8" i="1"/>
  <c r="K8" i="1"/>
  <c r="M8" i="1"/>
  <c r="I20" i="1"/>
  <c r="K20" i="1"/>
  <c r="M20" i="1"/>
  <c r="O20" i="1"/>
  <c r="J20" i="1"/>
  <c r="I18" i="1"/>
  <c r="K18" i="1"/>
  <c r="M18" i="1"/>
  <c r="O18" i="1"/>
  <c r="J18" i="1"/>
  <c r="I16" i="1"/>
  <c r="K16" i="1"/>
  <c r="M16" i="1"/>
  <c r="O16" i="1"/>
  <c r="J16" i="1"/>
  <c r="L16" i="1"/>
  <c r="N16" i="1"/>
  <c r="I14" i="1"/>
  <c r="K14" i="1"/>
  <c r="M14" i="1"/>
  <c r="O14" i="1"/>
  <c r="J14" i="1"/>
  <c r="I11" i="1"/>
  <c r="K11" i="1"/>
  <c r="M11" i="1"/>
  <c r="O11" i="1"/>
  <c r="O6" i="1" s="1"/>
  <c r="J11" i="1"/>
  <c r="I9" i="1"/>
  <c r="K9" i="1"/>
  <c r="M9" i="1"/>
  <c r="J9" i="1"/>
  <c r="N9" i="1"/>
  <c r="M58" i="1"/>
  <c r="M62" i="1"/>
  <c r="L62" i="1"/>
  <c r="O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I51" i="1"/>
  <c r="K51" i="1"/>
  <c r="M51" i="1"/>
  <c r="J51" i="1"/>
  <c r="L51" i="1"/>
  <c r="J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J31" i="1"/>
  <c r="N31" i="1"/>
  <c r="I31" i="1"/>
  <c r="M31" i="1"/>
  <c r="K31" i="1"/>
  <c r="O31" i="1"/>
  <c r="J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K49" i="1"/>
  <c r="O49" i="1"/>
  <c r="N49" i="1"/>
  <c r="N48" i="1" s="1"/>
  <c r="O23" i="1"/>
  <c r="M49" i="1"/>
  <c r="K33" i="1"/>
  <c r="K32" i="1" s="1"/>
  <c r="M33" i="1"/>
  <c r="M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73" i="1"/>
  <c r="D72" i="1" s="1"/>
  <c r="E73" i="1"/>
  <c r="F73" i="1"/>
  <c r="F72" i="1" s="1"/>
  <c r="C77" i="1"/>
  <c r="D81" i="1" l="1"/>
  <c r="E72" i="1"/>
  <c r="E81" i="1"/>
  <c r="N12" i="1"/>
  <c r="O48" i="1"/>
  <c r="O12" i="1"/>
  <c r="N6" i="1"/>
  <c r="O22" i="1"/>
  <c r="M48" i="1"/>
  <c r="N22" i="1"/>
  <c r="E48" i="1"/>
  <c r="C60" i="1"/>
  <c r="C59" i="1"/>
  <c r="C28" i="1"/>
  <c r="C26" i="1"/>
  <c r="C27" i="1"/>
  <c r="F6" i="1"/>
  <c r="E6" i="1"/>
  <c r="G12" i="1"/>
  <c r="F12" i="1"/>
  <c r="D22" i="1"/>
  <c r="D12" i="1"/>
  <c r="G22" i="1"/>
  <c r="G48" i="1"/>
  <c r="E12" i="1"/>
  <c r="E22" i="1"/>
  <c r="F48" i="1"/>
  <c r="D6" i="1"/>
  <c r="F22" i="1"/>
  <c r="D48" i="1"/>
  <c r="H6" i="1"/>
  <c r="H58" i="1"/>
  <c r="H65" i="1"/>
  <c r="H40" i="1"/>
  <c r="H22" i="1"/>
  <c r="H32" i="1"/>
  <c r="H62" i="1"/>
  <c r="H48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K6" i="1"/>
  <c r="C25" i="1"/>
  <c r="C16" i="1"/>
  <c r="M22" i="1"/>
  <c r="K48" i="1"/>
  <c r="K22" i="1"/>
  <c r="M12" i="1"/>
  <c r="K12" i="1"/>
  <c r="M6" i="1"/>
  <c r="C52" i="1"/>
  <c r="C31" i="1"/>
  <c r="C53" i="1"/>
  <c r="C20" i="1"/>
  <c r="J22" i="1"/>
  <c r="C23" i="1"/>
  <c r="C18" i="1"/>
  <c r="C19" i="1"/>
  <c r="C9" i="1"/>
  <c r="C8" i="1"/>
  <c r="C49" i="1"/>
  <c r="I22" i="1"/>
  <c r="C11" i="1"/>
  <c r="C51" i="1"/>
  <c r="C29" i="1"/>
  <c r="I12" i="1"/>
  <c r="I6" i="1"/>
  <c r="I81" i="1"/>
  <c r="C74" i="1"/>
  <c r="I48" i="1"/>
  <c r="C21" i="1"/>
  <c r="C17" i="1"/>
  <c r="C10" i="1"/>
  <c r="C33" i="1"/>
  <c r="C32" i="1" s="1"/>
  <c r="J6" i="1"/>
  <c r="J48" i="1"/>
  <c r="J12" i="1"/>
  <c r="C13" i="1"/>
  <c r="C15" i="1"/>
  <c r="C14" i="1"/>
  <c r="F81" i="1"/>
  <c r="G81" i="1"/>
  <c r="C76" i="1"/>
  <c r="C73" i="1"/>
  <c r="O5" i="1" l="1"/>
  <c r="O70" i="1"/>
  <c r="O83" i="1" s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C48" i="1"/>
  <c r="I70" i="1"/>
  <c r="I83" i="1" s="1"/>
  <c r="I5" i="1"/>
  <c r="C22" i="1"/>
  <c r="C81" i="1"/>
  <c r="D70" i="1" l="1"/>
  <c r="D83" i="1" s="1"/>
  <c r="D5" i="1"/>
  <c r="J70" i="1"/>
  <c r="J83" i="1" s="1"/>
  <c r="C12" i="1"/>
  <c r="L70" i="1" l="1"/>
  <c r="L83" i="1" s="1"/>
  <c r="C7" i="1"/>
  <c r="G6" i="1"/>
  <c r="G70" i="1" s="1"/>
  <c r="G83" i="1" s="1"/>
  <c r="G5" i="1" l="1"/>
  <c r="C6" i="1"/>
  <c r="C5" i="1" s="1"/>
  <c r="C70" i="1" l="1"/>
  <c r="C83" i="1" s="1"/>
</calcChain>
</file>

<file path=xl/sharedStrings.xml><?xml version="1.0" encoding="utf-8"?>
<sst xmlns="http://schemas.openxmlformats.org/spreadsheetml/2006/main" count="720" uniqueCount="255">
  <si>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</si>
  <si>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</si>
  <si>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</si>
  <si>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</si>
  <si>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</si>
  <si>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</si>
  <si>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</si>
  <si>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</si>
  <si>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</si>
  <si>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</si>
  <si>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</si>
  <si>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</si>
  <si>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</si>
  <si>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</si>
  <si>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</si>
  <si>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</si>
  <si>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</si>
  <si>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</si>
  <si>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</si>
  <si>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</si>
  <si>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</si>
  <si>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</si>
  <si>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</si>
  <si>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</si>
  <si>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</si>
  <si>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</si>
  <si>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</si>
  <si>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</si>
  <si>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</si>
  <si>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</si>
  <si>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</si>
  <si>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</si>
  <si>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</si>
  <si>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</si>
  <si>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</si>
  <si>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</si>
  <si>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</si>
  <si>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</si>
  <si>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</si>
  <si>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</si>
  <si>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</si>
  <si>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</si>
  <si>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</si>
  <si>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</si>
  <si>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</si>
  <si>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</si>
  <si>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</si>
  <si>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</si>
  <si>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</si>
  <si>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</si>
  <si>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</si>
  <si>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</si>
  <si>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</si>
  <si>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</si>
  <si>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</si>
  <si>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</si>
  <si>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</si>
  <si>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</si>
  <si>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</si>
  <si>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</si>
  <si>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</si>
  <si>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</si>
  <si>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</si>
  <si>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</si>
  <si>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</si>
  <si>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</si>
  <si>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</si>
  <si>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</si>
  <si>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</si>
  <si>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</si>
  <si>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</si>
  <si>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</si>
  <si>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</si>
  <si>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</si>
  <si>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</si>
  <si>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</si>
  <si>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</si>
  <si>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</si>
  <si>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</si>
  <si>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</si>
  <si>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</si>
  <si>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</si>
  <si>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</si>
  <si>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</si>
  <si>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</si>
  <si>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</si>
  <si>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</si>
  <si>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</si>
  <si>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</si>
  <si>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</si>
  <si>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</si>
  <si>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</si>
  <si>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</si>
  <si>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</si>
  <si>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</si>
  <si>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</si>
  <si>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</si>
  <si>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</si>
  <si>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</si>
  <si>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</si>
  <si>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</si>
  <si>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</si>
  <si>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</si>
  <si>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</si>
  <si>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Comisiones y gastos bancarios</t>
  </si>
  <si>
    <t>2.2.8.8.01</t>
  </si>
  <si>
    <t>Impuestos</t>
  </si>
  <si>
    <t>2.3.1.1.01</t>
  </si>
  <si>
    <t>Alimentos y bebidas para personas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</si>
  <si>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</si>
  <si>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</si>
  <si>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</si>
  <si>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</si>
  <si>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</si>
  <si>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</si>
  <si>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</si>
  <si>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</si>
  <si>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</si>
  <si>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</si>
  <si>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2.2.5.1.01</t>
  </si>
  <si>
    <t>Alquilleres y rentas de edificios y locales</t>
  </si>
  <si>
    <t>2.2.6.3.01</t>
  </si>
  <si>
    <t>Seguros de personas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</si>
  <si>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</si>
  <si>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</si>
  <si>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</si>
  <si>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</si>
  <si>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</si>
  <si>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2.2.7.1.01</t>
  </si>
  <si>
    <t>Obras menores en edificaciones</t>
  </si>
  <si>
    <t>2.3.3.6.01</t>
  </si>
  <si>
    <t>Especies timbrados y valoradas</t>
  </si>
  <si>
    <t>MINISTERIO DE SALUD PUBLICA
CORPORACION DE ACUEDUCTOS Y ALCANTARILLADO DE MOCA,  AÑO 2024
Ejecución de Gastos y Aplicaciones Financieras
En RD$</t>
  </si>
  <si>
    <t>2.1.1.1.01</t>
  </si>
  <si>
    <t>Sueldos fijos</t>
  </si>
  <si>
    <t>2.1.2.2.04</t>
  </si>
  <si>
    <t>Prima de transporte</t>
  </si>
  <si>
    <t>2.1.2.2.05</t>
  </si>
  <si>
    <t>Compensacion servicios de seguridad</t>
  </si>
  <si>
    <t>2.1.2.2.08</t>
  </si>
  <si>
    <t>Compensaciones especiales</t>
  </si>
  <si>
    <t>2.1.3.1.01</t>
  </si>
  <si>
    <t>Dietas en el pais</t>
  </si>
  <si>
    <t>2.2.3.1.01</t>
  </si>
  <si>
    <t>Viaticos dentro del pais</t>
  </si>
  <si>
    <t>2.2.5.3.04</t>
  </si>
  <si>
    <t>Alquiler de equipo de oficina y muebles</t>
  </si>
  <si>
    <t>2.2.7.1.04</t>
  </si>
  <si>
    <t>Mantenimiento y reparacion de obras civiles en ins</t>
  </si>
  <si>
    <t>2.2.8.4.01</t>
  </si>
  <si>
    <t>Servicios funerarios y gastos conexos</t>
  </si>
  <si>
    <t>2.2.8.5.03</t>
  </si>
  <si>
    <t>Limpieza e higiene</t>
  </si>
  <si>
    <t>2.2.8.7.06</t>
  </si>
  <si>
    <t>Otros servicios tecnicos profesionales</t>
  </si>
  <si>
    <t>2.2.9.2.01</t>
  </si>
  <si>
    <t>SERVICIOS DE ALIMENTACION</t>
  </si>
  <si>
    <t>2.3.3.2.01</t>
  </si>
  <si>
    <t>Productos de papel y carton</t>
  </si>
  <si>
    <t>2.3.7.1.01</t>
  </si>
  <si>
    <t>Gasolina</t>
  </si>
  <si>
    <t>2.3.7.1.02</t>
  </si>
  <si>
    <t>Gasoil</t>
  </si>
  <si>
    <t>2.3.7.1.04</t>
  </si>
  <si>
    <t>Gas GLP</t>
  </si>
  <si>
    <t>2.3.7.2.02</t>
  </si>
  <si>
    <t>Productos fotoquimicos</t>
  </si>
  <si>
    <t>2.3.7.2.99</t>
  </si>
  <si>
    <t>OTROS PRODUCTOS QUIMICOS Y CONEXOS</t>
  </si>
  <si>
    <t>2.3.9.1.01</t>
  </si>
  <si>
    <t>Material para limpieza</t>
  </si>
  <si>
    <t>2.3.9.2.01</t>
  </si>
  <si>
    <t>Utiles de escritorio oficina informatica y de ense</t>
  </si>
  <si>
    <t>2.3.9.5.01</t>
  </si>
  <si>
    <t>Utiles de cocina y comedor</t>
  </si>
  <si>
    <t>2.3.9.6.01</t>
  </si>
  <si>
    <t>Productos electricos y afines</t>
  </si>
  <si>
    <t>2.3.9.9.01</t>
  </si>
  <si>
    <t>Productos y Utiles Varios  n.i.p</t>
  </si>
  <si>
    <t>2.7.2.1.01</t>
  </si>
  <si>
    <t>Obras hidraulicas y sanitarias</t>
  </si>
  <si>
    <t>2.2.7.2.02</t>
  </si>
  <si>
    <t>Mantenimiento y reparacion de equipo para computac</t>
  </si>
  <si>
    <t>2.2.8.6.01</t>
  </si>
  <si>
    <t>Eventos generales</t>
  </si>
  <si>
    <t>2.6.5.3.01</t>
  </si>
  <si>
    <t>Maquinaria y equipo de construccion</t>
  </si>
  <si>
    <t>2.1.1.2.03</t>
  </si>
  <si>
    <t>Suplencias</t>
  </si>
  <si>
    <t>2.1.2.2.02</t>
  </si>
  <si>
    <t>Compensacion por horas extraordinarias</t>
  </si>
  <si>
    <t>2.2.2.1.01</t>
  </si>
  <si>
    <t>Publicidad y propaganda</t>
  </si>
  <si>
    <t>2.2.2.2.01</t>
  </si>
  <si>
    <t>Impresion y encuadernacion</t>
  </si>
  <si>
    <t>2.2.5.7.01</t>
  </si>
  <si>
    <t>Alquileres de equipos de construccion y movimiento</t>
  </si>
  <si>
    <t>2.2.7.1.07</t>
  </si>
  <si>
    <t>Servicios de pintura y derivados con fines de higi</t>
  </si>
  <si>
    <t>2.2.7.2.06</t>
  </si>
  <si>
    <t>Mantenimiento y reparacion de equipos de transport</t>
  </si>
  <si>
    <t>2.3.3.1.01</t>
  </si>
  <si>
    <t>Papel de escritorio</t>
  </si>
  <si>
    <t>2.3.6.1.01</t>
  </si>
  <si>
    <t>Productos de cemento</t>
  </si>
  <si>
    <t>2.3.6.3.04</t>
  </si>
  <si>
    <t>Herramientas menores</t>
  </si>
  <si>
    <t>2.3.6.3.06</t>
  </si>
  <si>
    <t>PRODUCTOS METÁLICOS</t>
  </si>
  <si>
    <t>2.3.9.8.02</t>
  </si>
  <si>
    <t>ACCESORIOS</t>
  </si>
  <si>
    <t>2.3.9.9.05</t>
  </si>
  <si>
    <t>PRODUCTOS UTILES DIVERSOS</t>
  </si>
  <si>
    <t>2.4.1.1.03</t>
  </si>
  <si>
    <t>Indemnizacion laboral</t>
  </si>
  <si>
    <t>2.6.1.3.01</t>
  </si>
  <si>
    <t>Equipo computacional</t>
  </si>
  <si>
    <t>2.2.4.1.01</t>
  </si>
  <si>
    <t>Pasajes</t>
  </si>
  <si>
    <t>2.3.6.4.04</t>
  </si>
  <si>
    <t>Piedra arcilla y arena</t>
  </si>
  <si>
    <t>2.3.7.2.07</t>
  </si>
  <si>
    <t>Productos quimicos para saneamiento de las aguas</t>
  </si>
  <si>
    <t>2.6.5.2.01</t>
  </si>
  <si>
    <t>Maquinaria y equipo industrial</t>
  </si>
  <si>
    <t>2.1.2.2.03</t>
  </si>
  <si>
    <t>Pago de horas extraordinarias</t>
  </si>
  <si>
    <t>2.2.8.5.01</t>
  </si>
  <si>
    <t>Fumigacion</t>
  </si>
  <si>
    <t>2.2.8.7.05</t>
  </si>
  <si>
    <t>Servicios de informatica y sistemas computarizados</t>
  </si>
  <si>
    <t>2.2.5.2.02</t>
  </si>
  <si>
    <t>ALQUILERES DE EQUIPOS ELECTRICOS</t>
  </si>
  <si>
    <t>2.2.8.7.02</t>
  </si>
  <si>
    <t>Servicios juridicos</t>
  </si>
  <si>
    <t>2.3.6.4.07</t>
  </si>
  <si>
    <t>Otros minerales</t>
  </si>
  <si>
    <t>2.6.5.6.01</t>
  </si>
  <si>
    <t>EQUIPO DE GENERACION ELECTRICA Y A FINES</t>
  </si>
  <si>
    <t>2.3.3.3.01</t>
  </si>
  <si>
    <t>PRODUCTOS DE ARTES GRAFICAS</t>
  </si>
  <si>
    <t>2.2.5.4.01</t>
  </si>
  <si>
    <t>Alquileres de equipos de transporte traccion y ele</t>
  </si>
  <si>
    <t>2.2.6.2.01</t>
  </si>
  <si>
    <t>Seguro de bienes muebles</t>
  </si>
  <si>
    <t>2.2.7.1.02</t>
  </si>
  <si>
    <t>Servicios especiales de mantenimiento y reparacion</t>
  </si>
  <si>
    <t>2.2.7.2.01</t>
  </si>
  <si>
    <t>Mantenimiento y reparacion de muebles y equipos de</t>
  </si>
  <si>
    <t>2.2.9.1.01</t>
  </si>
  <si>
    <t>OTRAS CONTRATACIONES DE SERVICIOS</t>
  </si>
  <si>
    <t>2.3.9.8.01</t>
  </si>
  <si>
    <t>Otros repuestos y accesorios menores</t>
  </si>
  <si>
    <t>2.6.4.1.01</t>
  </si>
  <si>
    <t>Automoviles y camiones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</si>
</sst>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73"/>
  <sheetViews>
    <sheetView topLeftCell="AH1" workbookViewId="0">
      <pane ySplit="5" topLeftCell="A24" activePane="bottomLeft" state="frozen"/>
      <selection activeCell="N1" sqref="N1"/>
      <selection pane="bottomLeft" activeCell="AX6" sqref="AX6:AZ52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57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54"/>
    </row>
    <row r="2" spans="1:72" s="1" customFormat="1" x14ac:dyDescent="0.25">
      <c r="AT2" s="54"/>
    </row>
    <row r="3" spans="1:72" s="1" customFormat="1" x14ac:dyDescent="0.25">
      <c r="AT3" s="54"/>
    </row>
    <row r="4" spans="1:72" s="1" customFormat="1" x14ac:dyDescent="0.25">
      <c r="AT4" s="54"/>
    </row>
    <row r="5" spans="1:72" x14ac:dyDescent="0.25">
      <c r="A5" s="2"/>
      <c r="B5" s="67" t="s">
        <v>86</v>
      </c>
      <c r="C5" s="67"/>
      <c r="D5" s="67"/>
      <c r="E5" s="67"/>
      <c r="F5" s="67"/>
      <c r="G5" s="2"/>
      <c r="H5" s="67" t="s">
        <v>85</v>
      </c>
      <c r="I5" s="67"/>
      <c r="J5" s="67"/>
      <c r="K5" s="67"/>
      <c r="L5" s="67"/>
      <c r="M5" s="2"/>
      <c r="N5" s="67" t="s">
        <v>84</v>
      </c>
      <c r="O5" s="67"/>
      <c r="P5" s="67"/>
      <c r="Q5" s="67"/>
      <c r="R5" s="67"/>
      <c r="S5" s="2"/>
      <c r="T5" s="67" t="s">
        <v>83</v>
      </c>
      <c r="U5" s="67"/>
      <c r="V5" s="67"/>
      <c r="W5" s="67"/>
      <c r="X5" s="67"/>
      <c r="Y5" s="2"/>
      <c r="Z5" s="67" t="s">
        <v>6</v>
      </c>
      <c r="AA5" s="67"/>
      <c r="AB5" s="67"/>
      <c r="AC5" s="67"/>
      <c r="AD5" s="67"/>
      <c r="AE5" s="2"/>
      <c r="AF5" s="67" t="s">
        <v>7</v>
      </c>
      <c r="AG5" s="67"/>
      <c r="AH5" s="67"/>
      <c r="AI5" s="67"/>
      <c r="AJ5" s="67"/>
      <c r="AK5" s="2"/>
      <c r="AL5" s="67" t="s">
        <v>8</v>
      </c>
      <c r="AM5" s="67"/>
      <c r="AN5" s="67"/>
      <c r="AO5" s="67"/>
      <c r="AP5" s="67"/>
      <c r="AQ5" s="2"/>
      <c r="AR5" s="67" t="s">
        <v>9</v>
      </c>
      <c r="AS5" s="67"/>
      <c r="AT5" s="67"/>
      <c r="AU5" s="67"/>
      <c r="AV5" s="67"/>
      <c r="AW5" s="2"/>
      <c r="AX5" s="67" t="s">
        <v>10</v>
      </c>
      <c r="AY5" s="67"/>
      <c r="AZ5" s="67"/>
      <c r="BA5" s="67"/>
      <c r="BB5" s="67"/>
      <c r="BC5" s="2"/>
      <c r="BD5" s="67" t="s">
        <v>11</v>
      </c>
      <c r="BE5" s="67"/>
      <c r="BF5" s="67"/>
      <c r="BG5" s="67"/>
      <c r="BH5" s="67"/>
      <c r="BI5" s="2"/>
      <c r="BJ5" s="67" t="s">
        <v>12</v>
      </c>
      <c r="BK5" s="67"/>
      <c r="BL5" s="67"/>
      <c r="BM5" s="67"/>
      <c r="BN5" s="67"/>
      <c r="BO5" s="2"/>
      <c r="BP5" s="67" t="s">
        <v>13</v>
      </c>
      <c r="BQ5" s="67"/>
      <c r="BR5" s="67"/>
      <c r="BS5" s="67"/>
      <c r="BT5" s="67"/>
    </row>
    <row r="6" spans="1:72" x14ac:dyDescent="0.25">
      <c r="A6" s="3"/>
      <c r="B6" s="2" t="s">
        <v>91</v>
      </c>
      <c r="C6" s="2" t="s">
        <v>92</v>
      </c>
      <c r="D6" s="2">
        <v>5306.3</v>
      </c>
      <c r="E6" s="4" t="str">
        <f t="shared" ref="E6:E68" si="0">MID(B6,1,5)</f>
        <v>2.1.5</v>
      </c>
      <c r="F6" s="5">
        <f t="shared" ref="F6:F68" si="1">+D6</f>
        <v>5306.3</v>
      </c>
      <c r="G6" s="3"/>
      <c r="H6" s="2" t="s">
        <v>133</v>
      </c>
      <c r="I6" s="2" t="s">
        <v>134</v>
      </c>
      <c r="J6" s="2">
        <v>12497694</v>
      </c>
      <c r="K6" s="4" t="str">
        <f>MID(H6,1,5)</f>
        <v>2.1.1</v>
      </c>
      <c r="L6" s="5">
        <f>+J6</f>
        <v>12497694</v>
      </c>
      <c r="M6" s="3"/>
      <c r="N6" s="2" t="s">
        <v>133</v>
      </c>
      <c r="O6" s="2" t="s">
        <v>134</v>
      </c>
      <c r="P6" s="2">
        <v>24830188</v>
      </c>
      <c r="Q6" s="4" t="str">
        <f>MID(N6,1,5)</f>
        <v>2.1.1</v>
      </c>
      <c r="R6" s="5">
        <f>+P6</f>
        <v>24830188</v>
      </c>
      <c r="S6" s="3"/>
      <c r="T6" s="2" t="s">
        <v>133</v>
      </c>
      <c r="U6" s="2" t="s">
        <v>134</v>
      </c>
      <c r="V6" s="2">
        <v>12337844</v>
      </c>
      <c r="W6" s="4" t="str">
        <f>MID(T6,1,5)</f>
        <v>2.1.1</v>
      </c>
      <c r="X6" s="5">
        <f>+V6</f>
        <v>12337844</v>
      </c>
      <c r="Y6" s="3"/>
      <c r="Z6" s="2" t="s">
        <v>133</v>
      </c>
      <c r="AA6" s="2" t="s">
        <v>134</v>
      </c>
      <c r="AB6" s="2">
        <v>12282744</v>
      </c>
      <c r="AC6" s="4" t="str">
        <f>MID(Z6,1,5)</f>
        <v>2.1.1</v>
      </c>
      <c r="AD6" s="5">
        <f>+AB6</f>
        <v>12282744</v>
      </c>
      <c r="AE6" s="3"/>
      <c r="AF6" s="3" t="s">
        <v>133</v>
      </c>
      <c r="AG6" s="3" t="s">
        <v>134</v>
      </c>
      <c r="AH6" s="3">
        <v>12105694</v>
      </c>
      <c r="AI6" s="4" t="str">
        <f>MID(AF6,1,5)</f>
        <v>2.1.1</v>
      </c>
      <c r="AJ6" s="5">
        <f>+AH6</f>
        <v>12105694</v>
      </c>
      <c r="AK6" s="3"/>
      <c r="AL6" s="2" t="s">
        <v>133</v>
      </c>
      <c r="AM6" s="2" t="s">
        <v>134</v>
      </c>
      <c r="AN6" s="58">
        <v>12046994</v>
      </c>
      <c r="AO6" s="4" t="str">
        <f t="shared" ref="AO6:AO14" si="2">MID(AL6,1,5)</f>
        <v>2.1.1</v>
      </c>
      <c r="AP6" s="5">
        <f>+AN6</f>
        <v>12046994</v>
      </c>
      <c r="AQ6" s="3"/>
      <c r="AR6" s="3" t="s">
        <v>133</v>
      </c>
      <c r="AS6" s="3" t="s">
        <v>134</v>
      </c>
      <c r="AT6" s="55">
        <v>12420944</v>
      </c>
      <c r="AU6" s="4" t="str">
        <f>MID(AR6,1,5)</f>
        <v>2.1.1</v>
      </c>
      <c r="AV6" s="5">
        <f>+AT6</f>
        <v>12420944</v>
      </c>
      <c r="AW6" s="3"/>
      <c r="AX6" s="3" t="s">
        <v>133</v>
      </c>
      <c r="AY6" s="3" t="s">
        <v>134</v>
      </c>
      <c r="AZ6" s="3">
        <v>12039544</v>
      </c>
      <c r="BA6" s="4" t="str">
        <f>MID(AX6,1,5)</f>
        <v>2.1.1</v>
      </c>
      <c r="BB6" s="5">
        <f>+AZ6</f>
        <v>12039544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2" t="s">
        <v>93</v>
      </c>
      <c r="C7" s="2" t="s">
        <v>94</v>
      </c>
      <c r="D7" s="2">
        <v>5222.49</v>
      </c>
      <c r="E7" s="4" t="str">
        <f t="shared" si="0"/>
        <v>2.1.5</v>
      </c>
      <c r="F7" s="5">
        <f t="shared" si="1"/>
        <v>5222.49</v>
      </c>
      <c r="G7" s="3"/>
      <c r="H7" s="2" t="s">
        <v>135</v>
      </c>
      <c r="I7" s="2" t="s">
        <v>136</v>
      </c>
      <c r="J7" s="2">
        <v>558585</v>
      </c>
      <c r="K7" s="4" t="str">
        <f t="shared" ref="K7:K70" si="3">MID(H7,1,5)</f>
        <v>2.1.2</v>
      </c>
      <c r="L7" s="5">
        <f t="shared" ref="L7:L70" si="4">+J7</f>
        <v>558585</v>
      </c>
      <c r="M7" s="3"/>
      <c r="N7" s="2" t="s">
        <v>135</v>
      </c>
      <c r="O7" s="2" t="s">
        <v>136</v>
      </c>
      <c r="P7" s="2">
        <v>1117170</v>
      </c>
      <c r="Q7" s="4" t="str">
        <f t="shared" ref="Q7:Q70" si="5">MID(N7,1,5)</f>
        <v>2.1.2</v>
      </c>
      <c r="R7" s="5">
        <f t="shared" ref="R7:R70" si="6">+P7</f>
        <v>1117170</v>
      </c>
      <c r="S7" s="3"/>
      <c r="T7" s="2" t="s">
        <v>187</v>
      </c>
      <c r="U7" s="2" t="s">
        <v>188</v>
      </c>
      <c r="V7" s="2">
        <v>10000</v>
      </c>
      <c r="W7" s="4" t="str">
        <f t="shared" ref="W7:W70" si="7">MID(T7,1,5)</f>
        <v>2.1.1</v>
      </c>
      <c r="X7" s="5">
        <f t="shared" ref="X7:X70" si="8">+V7</f>
        <v>10000</v>
      </c>
      <c r="Y7" s="3"/>
      <c r="Z7" s="2" t="s">
        <v>187</v>
      </c>
      <c r="AA7" s="2" t="s">
        <v>188</v>
      </c>
      <c r="AB7" s="2">
        <v>10000</v>
      </c>
      <c r="AC7" s="4" t="str">
        <f t="shared" ref="AC7:AC70" si="9">MID(Z7,1,5)</f>
        <v>2.1.1</v>
      </c>
      <c r="AD7" s="5">
        <f t="shared" ref="AD7:AD62" si="10">+AB7</f>
        <v>10000</v>
      </c>
      <c r="AE7" s="3"/>
      <c r="AF7" s="3" t="s">
        <v>225</v>
      </c>
      <c r="AG7" s="3" t="s">
        <v>226</v>
      </c>
      <c r="AH7" s="3">
        <v>10353.42</v>
      </c>
      <c r="AI7" s="4" t="str">
        <f t="shared" ref="AI7:AI70" si="11">MID(AF7,1,5)</f>
        <v>2.1.2</v>
      </c>
      <c r="AJ7" s="5">
        <f t="shared" ref="AJ7:AJ62" si="12">+AH7</f>
        <v>10353.42</v>
      </c>
      <c r="AK7" s="3"/>
      <c r="AL7" s="2" t="s">
        <v>187</v>
      </c>
      <c r="AM7" s="2" t="s">
        <v>188</v>
      </c>
      <c r="AN7" s="58">
        <v>10000</v>
      </c>
      <c r="AO7" s="4" t="str">
        <f t="shared" si="2"/>
        <v>2.1.1</v>
      </c>
      <c r="AP7" s="5">
        <f t="shared" ref="AP7:AP62" si="13">+AN7</f>
        <v>10000</v>
      </c>
      <c r="AQ7" s="3"/>
      <c r="AR7" s="3" t="s">
        <v>187</v>
      </c>
      <c r="AS7" s="3" t="s">
        <v>188</v>
      </c>
      <c r="AT7" s="55">
        <v>10000</v>
      </c>
      <c r="AU7" s="4" t="str">
        <f t="shared" ref="AU7:AU33" si="14">MID(AR7,1,5)</f>
        <v>2.1.1</v>
      </c>
      <c r="AV7" s="5">
        <f t="shared" ref="AV7:AV62" si="15">+AT7</f>
        <v>10000</v>
      </c>
      <c r="AW7" s="3"/>
      <c r="AX7" s="3" t="s">
        <v>187</v>
      </c>
      <c r="AY7" s="3" t="s">
        <v>188</v>
      </c>
      <c r="AZ7" s="3">
        <v>10000</v>
      </c>
      <c r="BA7" s="4" t="str">
        <f t="shared" ref="BA7:BA33" si="16">MID(AX7,1,5)</f>
        <v>2.1.1</v>
      </c>
      <c r="BB7" s="5">
        <f t="shared" ref="BB7:BB62" si="17">+AZ7</f>
        <v>10000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2" t="s">
        <v>95</v>
      </c>
      <c r="C8" s="2" t="s">
        <v>96</v>
      </c>
      <c r="D8" s="2">
        <v>997.2</v>
      </c>
      <c r="E8" s="4" t="str">
        <f t="shared" si="0"/>
        <v>2.1.5</v>
      </c>
      <c r="F8" s="5">
        <f t="shared" si="1"/>
        <v>997.2</v>
      </c>
      <c r="G8" s="3"/>
      <c r="H8" s="2" t="s">
        <v>137</v>
      </c>
      <c r="I8" s="2" t="s">
        <v>138</v>
      </c>
      <c r="J8" s="2">
        <v>108035</v>
      </c>
      <c r="K8" s="4" t="str">
        <f t="shared" si="3"/>
        <v>2.1.2</v>
      </c>
      <c r="L8" s="5">
        <f t="shared" si="4"/>
        <v>108035</v>
      </c>
      <c r="M8" s="3"/>
      <c r="N8" s="2" t="s">
        <v>137</v>
      </c>
      <c r="O8" s="2" t="s">
        <v>138</v>
      </c>
      <c r="P8" s="2">
        <v>216070</v>
      </c>
      <c r="Q8" s="4" t="str">
        <f t="shared" si="5"/>
        <v>2.1.2</v>
      </c>
      <c r="R8" s="5">
        <f t="shared" si="6"/>
        <v>216070</v>
      </c>
      <c r="S8" s="3"/>
      <c r="T8" s="2" t="s">
        <v>189</v>
      </c>
      <c r="U8" s="2" t="s">
        <v>190</v>
      </c>
      <c r="V8" s="2">
        <v>24163.88</v>
      </c>
      <c r="W8" s="4" t="str">
        <f t="shared" si="7"/>
        <v>2.1.2</v>
      </c>
      <c r="X8" s="5">
        <f t="shared" si="8"/>
        <v>24163.88</v>
      </c>
      <c r="Y8" s="3"/>
      <c r="Z8" s="2" t="s">
        <v>189</v>
      </c>
      <c r="AA8" s="2" t="s">
        <v>190</v>
      </c>
      <c r="AB8" s="2">
        <v>12663.35</v>
      </c>
      <c r="AC8" s="4" t="str">
        <f t="shared" si="9"/>
        <v>2.1.2</v>
      </c>
      <c r="AD8" s="5">
        <f t="shared" si="10"/>
        <v>12663.35</v>
      </c>
      <c r="AE8" s="3"/>
      <c r="AF8" s="3" t="s">
        <v>135</v>
      </c>
      <c r="AG8" s="3" t="s">
        <v>136</v>
      </c>
      <c r="AH8" s="3">
        <v>575920</v>
      </c>
      <c r="AI8" s="4" t="str">
        <f t="shared" si="11"/>
        <v>2.1.2</v>
      </c>
      <c r="AJ8" s="5">
        <f t="shared" si="12"/>
        <v>575920</v>
      </c>
      <c r="AK8" s="3"/>
      <c r="AL8" s="2" t="s">
        <v>189</v>
      </c>
      <c r="AM8" s="2" t="s">
        <v>190</v>
      </c>
      <c r="AN8" s="58">
        <v>63787.56</v>
      </c>
      <c r="AO8" s="4" t="str">
        <f t="shared" si="2"/>
        <v>2.1.2</v>
      </c>
      <c r="AP8" s="5">
        <f t="shared" si="13"/>
        <v>63787.56</v>
      </c>
      <c r="AQ8" s="3"/>
      <c r="AR8" s="3" t="s">
        <v>189</v>
      </c>
      <c r="AS8" s="3" t="s">
        <v>190</v>
      </c>
      <c r="AT8" s="55">
        <v>5883.71</v>
      </c>
      <c r="AU8" s="4" t="str">
        <f t="shared" si="14"/>
        <v>2.1.2</v>
      </c>
      <c r="AV8" s="5">
        <f t="shared" si="15"/>
        <v>5883.71</v>
      </c>
      <c r="AW8" s="3"/>
      <c r="AX8" s="3" t="s">
        <v>189</v>
      </c>
      <c r="AY8" s="3" t="s">
        <v>190</v>
      </c>
      <c r="AZ8" s="3">
        <v>40625.42</v>
      </c>
      <c r="BA8" s="4" t="str">
        <f t="shared" si="16"/>
        <v>2.1.2</v>
      </c>
      <c r="BB8" s="5">
        <f t="shared" si="17"/>
        <v>40625.42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2" t="s">
        <v>97</v>
      </c>
      <c r="C9" s="2" t="s">
        <v>98</v>
      </c>
      <c r="D9" s="2">
        <v>129375.16</v>
      </c>
      <c r="E9" s="4" t="str">
        <f t="shared" si="0"/>
        <v>2.2.1</v>
      </c>
      <c r="F9" s="5">
        <f t="shared" si="1"/>
        <v>129375.16</v>
      </c>
      <c r="G9" s="3"/>
      <c r="H9" s="2" t="s">
        <v>139</v>
      </c>
      <c r="I9" s="2" t="s">
        <v>140</v>
      </c>
      <c r="J9" s="2">
        <v>1715.66</v>
      </c>
      <c r="K9" s="4" t="str">
        <f t="shared" si="3"/>
        <v>2.1.2</v>
      </c>
      <c r="L9" s="5">
        <f t="shared" si="4"/>
        <v>1715.66</v>
      </c>
      <c r="M9" s="3"/>
      <c r="N9" s="2" t="s">
        <v>141</v>
      </c>
      <c r="O9" s="2" t="s">
        <v>142</v>
      </c>
      <c r="P9" s="2">
        <v>215000</v>
      </c>
      <c r="Q9" s="4" t="str">
        <f t="shared" si="5"/>
        <v>2.1.3</v>
      </c>
      <c r="R9" s="5">
        <f t="shared" si="6"/>
        <v>215000</v>
      </c>
      <c r="S9" s="3"/>
      <c r="T9" s="2" t="s">
        <v>135</v>
      </c>
      <c r="U9" s="2" t="s">
        <v>136</v>
      </c>
      <c r="V9" s="2">
        <v>541250</v>
      </c>
      <c r="W9" s="4" t="str">
        <f t="shared" si="7"/>
        <v>2.1.2</v>
      </c>
      <c r="X9" s="5">
        <f t="shared" si="8"/>
        <v>541250</v>
      </c>
      <c r="Y9" s="3"/>
      <c r="Z9" s="2" t="s">
        <v>135</v>
      </c>
      <c r="AA9" s="2" t="s">
        <v>136</v>
      </c>
      <c r="AB9" s="2">
        <v>558585</v>
      </c>
      <c r="AC9" s="4" t="str">
        <f t="shared" si="9"/>
        <v>2.1.2</v>
      </c>
      <c r="AD9" s="5">
        <f t="shared" si="10"/>
        <v>558585</v>
      </c>
      <c r="AE9" s="3"/>
      <c r="AF9" s="3" t="s">
        <v>141</v>
      </c>
      <c r="AG9" s="3" t="s">
        <v>142</v>
      </c>
      <c r="AH9" s="3">
        <v>215000</v>
      </c>
      <c r="AI9" s="4" t="str">
        <f t="shared" si="11"/>
        <v>2.1.3</v>
      </c>
      <c r="AJ9" s="5">
        <f t="shared" si="12"/>
        <v>215000</v>
      </c>
      <c r="AK9" s="3"/>
      <c r="AL9" s="2" t="s">
        <v>135</v>
      </c>
      <c r="AM9" s="2" t="s">
        <v>136</v>
      </c>
      <c r="AN9" s="58">
        <v>558585</v>
      </c>
      <c r="AO9" s="4" t="str">
        <f t="shared" si="2"/>
        <v>2.1.2</v>
      </c>
      <c r="AP9" s="5">
        <f t="shared" si="13"/>
        <v>558585</v>
      </c>
      <c r="AQ9" s="3"/>
      <c r="AR9" s="3" t="s">
        <v>135</v>
      </c>
      <c r="AS9" s="3" t="s">
        <v>136</v>
      </c>
      <c r="AT9" s="55">
        <v>543585</v>
      </c>
      <c r="AU9" s="4" t="str">
        <f t="shared" si="14"/>
        <v>2.1.2</v>
      </c>
      <c r="AV9" s="5">
        <f t="shared" si="15"/>
        <v>543585</v>
      </c>
      <c r="AW9" s="3"/>
      <c r="AX9" s="3" t="s">
        <v>135</v>
      </c>
      <c r="AY9" s="3" t="s">
        <v>136</v>
      </c>
      <c r="AZ9" s="3">
        <v>556585</v>
      </c>
      <c r="BA9" s="4" t="str">
        <f t="shared" si="16"/>
        <v>2.1.2</v>
      </c>
      <c r="BB9" s="5">
        <f t="shared" si="17"/>
        <v>556585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2" t="s">
        <v>99</v>
      </c>
      <c r="C10" s="2" t="s">
        <v>100</v>
      </c>
      <c r="D10" s="2">
        <v>44399.08</v>
      </c>
      <c r="E10" s="4" t="str">
        <f t="shared" si="0"/>
        <v>2.2.1</v>
      </c>
      <c r="F10" s="5">
        <f t="shared" si="1"/>
        <v>44399.08</v>
      </c>
      <c r="G10" s="3"/>
      <c r="H10" s="2" t="s">
        <v>141</v>
      </c>
      <c r="I10" s="2" t="s">
        <v>142</v>
      </c>
      <c r="J10" s="2">
        <v>215000</v>
      </c>
      <c r="K10" s="4" t="str">
        <f t="shared" si="3"/>
        <v>2.1.3</v>
      </c>
      <c r="L10" s="5">
        <f t="shared" si="4"/>
        <v>215000</v>
      </c>
      <c r="M10" s="3"/>
      <c r="N10" s="2" t="s">
        <v>91</v>
      </c>
      <c r="O10" s="2" t="s">
        <v>92</v>
      </c>
      <c r="P10" s="2">
        <v>1774596.36</v>
      </c>
      <c r="Q10" s="4" t="str">
        <f t="shared" si="5"/>
        <v>2.1.5</v>
      </c>
      <c r="R10" s="5">
        <f t="shared" si="6"/>
        <v>1774596.36</v>
      </c>
      <c r="S10" s="3"/>
      <c r="T10" s="2" t="s">
        <v>137</v>
      </c>
      <c r="U10" s="2" t="s">
        <v>138</v>
      </c>
      <c r="V10" s="2">
        <v>108035</v>
      </c>
      <c r="W10" s="4" t="str">
        <f t="shared" si="7"/>
        <v>2.1.2</v>
      </c>
      <c r="X10" s="5">
        <f t="shared" si="8"/>
        <v>108035</v>
      </c>
      <c r="Y10" s="3"/>
      <c r="Z10" s="2" t="s">
        <v>137</v>
      </c>
      <c r="AA10" s="2" t="s">
        <v>138</v>
      </c>
      <c r="AB10" s="2">
        <v>108035</v>
      </c>
      <c r="AC10" s="4" t="str">
        <f t="shared" si="9"/>
        <v>2.1.2</v>
      </c>
      <c r="AD10" s="5">
        <f t="shared" si="10"/>
        <v>108035</v>
      </c>
      <c r="AE10" s="3"/>
      <c r="AF10" s="3" t="s">
        <v>91</v>
      </c>
      <c r="AG10" s="3" t="s">
        <v>92</v>
      </c>
      <c r="AH10" s="3">
        <v>857834.72</v>
      </c>
      <c r="AI10" s="4" t="str">
        <f t="shared" si="11"/>
        <v>2.1.5</v>
      </c>
      <c r="AJ10" s="5">
        <f t="shared" si="12"/>
        <v>857834.72</v>
      </c>
      <c r="AK10" s="3"/>
      <c r="AL10" s="2" t="s">
        <v>137</v>
      </c>
      <c r="AM10" s="2" t="s">
        <v>138</v>
      </c>
      <c r="AN10" s="58">
        <v>216070</v>
      </c>
      <c r="AO10" s="4" t="str">
        <f t="shared" si="2"/>
        <v>2.1.2</v>
      </c>
      <c r="AP10" s="5">
        <f t="shared" si="13"/>
        <v>216070</v>
      </c>
      <c r="AQ10" s="3"/>
      <c r="AR10" s="3" t="s">
        <v>137</v>
      </c>
      <c r="AS10" s="3" t="s">
        <v>138</v>
      </c>
      <c r="AT10" s="55">
        <v>108035</v>
      </c>
      <c r="AU10" s="4" t="str">
        <f t="shared" si="14"/>
        <v>2.1.2</v>
      </c>
      <c r="AV10" s="5">
        <f t="shared" si="15"/>
        <v>108035</v>
      </c>
      <c r="AW10" s="3"/>
      <c r="AX10" s="3" t="s">
        <v>137</v>
      </c>
      <c r="AY10" s="3" t="s">
        <v>138</v>
      </c>
      <c r="AZ10" s="3">
        <v>108035</v>
      </c>
      <c r="BA10" s="4" t="str">
        <f t="shared" si="16"/>
        <v>2.1.2</v>
      </c>
      <c r="BB10" s="5">
        <f t="shared" si="17"/>
        <v>108035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2" t="s">
        <v>101</v>
      </c>
      <c r="C11" s="2" t="s">
        <v>102</v>
      </c>
      <c r="D11" s="2">
        <v>28622.7</v>
      </c>
      <c r="E11" s="4" t="str">
        <f t="shared" si="0"/>
        <v>2.2.1</v>
      </c>
      <c r="F11" s="5">
        <f t="shared" si="1"/>
        <v>28622.7</v>
      </c>
      <c r="G11" s="3"/>
      <c r="H11" s="2" t="s">
        <v>91</v>
      </c>
      <c r="I11" s="2" t="s">
        <v>92</v>
      </c>
      <c r="J11" s="2">
        <v>902219.35</v>
      </c>
      <c r="K11" s="4" t="str">
        <f t="shared" si="3"/>
        <v>2.1.5</v>
      </c>
      <c r="L11" s="5">
        <f t="shared" si="4"/>
        <v>902219.35</v>
      </c>
      <c r="M11" s="3"/>
      <c r="N11" s="2" t="s">
        <v>93</v>
      </c>
      <c r="O11" s="2" t="s">
        <v>94</v>
      </c>
      <c r="P11" s="2">
        <v>1043231.23</v>
      </c>
      <c r="Q11" s="4" t="str">
        <f t="shared" si="5"/>
        <v>2.1.5</v>
      </c>
      <c r="R11" s="5">
        <f t="shared" si="6"/>
        <v>1043231.23</v>
      </c>
      <c r="S11" s="3"/>
      <c r="T11" s="2" t="s">
        <v>141</v>
      </c>
      <c r="U11" s="2" t="s">
        <v>142</v>
      </c>
      <c r="V11" s="2">
        <v>605000</v>
      </c>
      <c r="W11" s="4" t="str">
        <f t="shared" si="7"/>
        <v>2.1.3</v>
      </c>
      <c r="X11" s="5">
        <f t="shared" si="8"/>
        <v>605000</v>
      </c>
      <c r="Y11" s="3"/>
      <c r="Z11" s="2" t="s">
        <v>141</v>
      </c>
      <c r="AA11" s="2" t="s">
        <v>142</v>
      </c>
      <c r="AB11" s="2">
        <v>215000</v>
      </c>
      <c r="AC11" s="4" t="str">
        <f t="shared" si="9"/>
        <v>2.1.3</v>
      </c>
      <c r="AD11" s="5">
        <f t="shared" si="10"/>
        <v>215000</v>
      </c>
      <c r="AE11" s="3"/>
      <c r="AF11" s="3" t="s">
        <v>93</v>
      </c>
      <c r="AG11" s="3" t="s">
        <v>94</v>
      </c>
      <c r="AH11" s="3">
        <v>859504.31</v>
      </c>
      <c r="AI11" s="4" t="str">
        <f t="shared" si="11"/>
        <v>2.1.5</v>
      </c>
      <c r="AJ11" s="5">
        <f t="shared" si="12"/>
        <v>859504.31</v>
      </c>
      <c r="AK11" s="3"/>
      <c r="AL11" s="2" t="s">
        <v>141</v>
      </c>
      <c r="AM11" s="2" t="s">
        <v>142</v>
      </c>
      <c r="AN11" s="58">
        <v>215000</v>
      </c>
      <c r="AO11" s="4" t="str">
        <f t="shared" si="2"/>
        <v>2.1.3</v>
      </c>
      <c r="AP11" s="5">
        <f t="shared" si="13"/>
        <v>215000</v>
      </c>
      <c r="AQ11" s="3"/>
      <c r="AR11" s="3" t="s">
        <v>141</v>
      </c>
      <c r="AS11" s="3" t="s">
        <v>142</v>
      </c>
      <c r="AT11" s="55">
        <v>215000</v>
      </c>
      <c r="AU11" s="4" t="str">
        <f t="shared" si="14"/>
        <v>2.1.3</v>
      </c>
      <c r="AV11" s="5">
        <f t="shared" si="15"/>
        <v>215000</v>
      </c>
      <c r="AW11" s="3"/>
      <c r="AX11" s="3" t="s">
        <v>141</v>
      </c>
      <c r="AY11" s="3" t="s">
        <v>142</v>
      </c>
      <c r="AZ11" s="3">
        <v>215000</v>
      </c>
      <c r="BA11" s="4" t="str">
        <f t="shared" si="16"/>
        <v>2.1.3</v>
      </c>
      <c r="BB11" s="5">
        <f t="shared" si="17"/>
        <v>215000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2" t="s">
        <v>114</v>
      </c>
      <c r="C12" s="2" t="s">
        <v>115</v>
      </c>
      <c r="D12" s="2">
        <v>5245672.93</v>
      </c>
      <c r="E12" s="4" t="str">
        <f t="shared" si="0"/>
        <v>2.2.1</v>
      </c>
      <c r="F12" s="5">
        <f t="shared" si="1"/>
        <v>5245672.93</v>
      </c>
      <c r="G12" s="3"/>
      <c r="H12" s="2" t="s">
        <v>93</v>
      </c>
      <c r="I12" s="2" t="s">
        <v>94</v>
      </c>
      <c r="J12" s="2">
        <v>902395.8</v>
      </c>
      <c r="K12" s="4" t="str">
        <f t="shared" si="3"/>
        <v>2.1.5</v>
      </c>
      <c r="L12" s="5">
        <f t="shared" si="4"/>
        <v>902395.8</v>
      </c>
      <c r="M12" s="3"/>
      <c r="N12" s="2" t="s">
        <v>95</v>
      </c>
      <c r="O12" s="2" t="s">
        <v>96</v>
      </c>
      <c r="P12" s="2">
        <v>1029848.91</v>
      </c>
      <c r="Q12" s="4" t="str">
        <f t="shared" si="5"/>
        <v>2.1.5</v>
      </c>
      <c r="R12" s="5">
        <f t="shared" si="6"/>
        <v>1029848.91</v>
      </c>
      <c r="S12" s="3"/>
      <c r="T12" s="2" t="s">
        <v>91</v>
      </c>
      <c r="U12" s="2" t="s">
        <v>92</v>
      </c>
      <c r="V12" s="2">
        <v>875003.16</v>
      </c>
      <c r="W12" s="4" t="str">
        <f t="shared" si="7"/>
        <v>2.1.5</v>
      </c>
      <c r="X12" s="5">
        <f t="shared" si="8"/>
        <v>875003.16</v>
      </c>
      <c r="Y12" s="3"/>
      <c r="Z12" s="2" t="s">
        <v>91</v>
      </c>
      <c r="AA12" s="2" t="s">
        <v>92</v>
      </c>
      <c r="AB12" s="2">
        <v>871096.57</v>
      </c>
      <c r="AC12" s="4" t="str">
        <f t="shared" si="9"/>
        <v>2.1.5</v>
      </c>
      <c r="AD12" s="5">
        <f t="shared" si="10"/>
        <v>871096.57</v>
      </c>
      <c r="AE12" s="3"/>
      <c r="AF12" s="3" t="s">
        <v>95</v>
      </c>
      <c r="AG12" s="3" t="s">
        <v>96</v>
      </c>
      <c r="AH12" s="3">
        <v>143797.25</v>
      </c>
      <c r="AI12" s="4" t="str">
        <f t="shared" si="11"/>
        <v>2.1.5</v>
      </c>
      <c r="AJ12" s="5">
        <f t="shared" si="12"/>
        <v>143797.25</v>
      </c>
      <c r="AK12" s="3"/>
      <c r="AL12" s="2" t="s">
        <v>91</v>
      </c>
      <c r="AM12" s="2" t="s">
        <v>92</v>
      </c>
      <c r="AN12" s="58">
        <v>854484.87</v>
      </c>
      <c r="AO12" s="4" t="str">
        <f t="shared" si="2"/>
        <v>2.1.5</v>
      </c>
      <c r="AP12" s="5">
        <f t="shared" si="13"/>
        <v>854484.87</v>
      </c>
      <c r="AQ12" s="3"/>
      <c r="AR12" s="3" t="s">
        <v>91</v>
      </c>
      <c r="AS12" s="3" t="s">
        <v>92</v>
      </c>
      <c r="AT12" s="55">
        <v>881026.75</v>
      </c>
      <c r="AU12" s="4" t="str">
        <f t="shared" si="14"/>
        <v>2.1.5</v>
      </c>
      <c r="AV12" s="5">
        <f t="shared" si="15"/>
        <v>881026.75</v>
      </c>
      <c r="AW12" s="3"/>
      <c r="AX12" s="3" t="s">
        <v>91</v>
      </c>
      <c r="AY12" s="3" t="s">
        <v>92</v>
      </c>
      <c r="AZ12" s="3">
        <v>853853.68</v>
      </c>
      <c r="BA12" s="4" t="str">
        <f t="shared" si="16"/>
        <v>2.1.5</v>
      </c>
      <c r="BB12" s="5">
        <f t="shared" si="17"/>
        <v>853853.68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2" t="s">
        <v>119</v>
      </c>
      <c r="C13" s="2" t="s">
        <v>120</v>
      </c>
      <c r="D13" s="2">
        <v>26678.6</v>
      </c>
      <c r="E13" s="4" t="str">
        <f t="shared" si="0"/>
        <v>2.2.5</v>
      </c>
      <c r="F13" s="5">
        <f t="shared" si="1"/>
        <v>26678.6</v>
      </c>
      <c r="G13" s="3"/>
      <c r="H13" s="2" t="s">
        <v>95</v>
      </c>
      <c r="I13" s="2" t="s">
        <v>96</v>
      </c>
      <c r="J13" s="2">
        <v>150050.5</v>
      </c>
      <c r="K13" s="4" t="str">
        <f t="shared" si="3"/>
        <v>2.1.5</v>
      </c>
      <c r="L13" s="5">
        <f t="shared" si="4"/>
        <v>150050.5</v>
      </c>
      <c r="M13" s="3"/>
      <c r="N13" s="2" t="s">
        <v>97</v>
      </c>
      <c r="O13" s="2" t="s">
        <v>98</v>
      </c>
      <c r="P13" s="2">
        <v>182832.93</v>
      </c>
      <c r="Q13" s="4" t="str">
        <f t="shared" si="5"/>
        <v>2.2.1</v>
      </c>
      <c r="R13" s="5">
        <f t="shared" si="6"/>
        <v>182832.93</v>
      </c>
      <c r="S13" s="3"/>
      <c r="T13" s="2" t="s">
        <v>93</v>
      </c>
      <c r="U13" s="2" t="s">
        <v>94</v>
      </c>
      <c r="V13" s="2">
        <v>230310.98</v>
      </c>
      <c r="W13" s="4" t="str">
        <f t="shared" si="7"/>
        <v>2.1.5</v>
      </c>
      <c r="X13" s="5">
        <f t="shared" si="8"/>
        <v>230310.98</v>
      </c>
      <c r="Y13" s="3"/>
      <c r="Z13" s="2" t="s">
        <v>93</v>
      </c>
      <c r="AA13" s="2" t="s">
        <v>94</v>
      </c>
      <c r="AB13" s="2">
        <v>872784.86</v>
      </c>
      <c r="AC13" s="4" t="str">
        <f t="shared" si="9"/>
        <v>2.1.5</v>
      </c>
      <c r="AD13" s="5">
        <f t="shared" si="10"/>
        <v>872784.86</v>
      </c>
      <c r="AE13" s="3"/>
      <c r="AF13" s="3" t="s">
        <v>97</v>
      </c>
      <c r="AG13" s="3" t="s">
        <v>98</v>
      </c>
      <c r="AH13" s="3">
        <v>135792.38</v>
      </c>
      <c r="AI13" s="4" t="str">
        <f t="shared" si="11"/>
        <v>2.2.1</v>
      </c>
      <c r="AJ13" s="5">
        <f t="shared" si="12"/>
        <v>135792.38</v>
      </c>
      <c r="AK13" s="3"/>
      <c r="AL13" s="2" t="s">
        <v>93</v>
      </c>
      <c r="AM13" s="2" t="s">
        <v>94</v>
      </c>
      <c r="AN13" s="58">
        <v>856147.93</v>
      </c>
      <c r="AO13" s="4" t="str">
        <f t="shared" si="2"/>
        <v>2.1.5</v>
      </c>
      <c r="AP13" s="5">
        <f t="shared" si="13"/>
        <v>856147.93</v>
      </c>
      <c r="AQ13" s="3"/>
      <c r="AR13" s="3" t="s">
        <v>93</v>
      </c>
      <c r="AS13" s="3" t="s">
        <v>94</v>
      </c>
      <c r="AT13" s="55">
        <v>882726.79</v>
      </c>
      <c r="AU13" s="4" t="str">
        <f t="shared" si="14"/>
        <v>2.1.5</v>
      </c>
      <c r="AV13" s="5">
        <f t="shared" si="15"/>
        <v>882726.79</v>
      </c>
      <c r="AW13" s="3"/>
      <c r="AX13" s="3" t="s">
        <v>93</v>
      </c>
      <c r="AY13" s="3" t="s">
        <v>94</v>
      </c>
      <c r="AZ13" s="3">
        <v>855517.66</v>
      </c>
      <c r="BA13" s="4" t="str">
        <f t="shared" si="16"/>
        <v>2.1.5</v>
      </c>
      <c r="BB13" s="5">
        <f t="shared" si="17"/>
        <v>855517.66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2" t="s">
        <v>121</v>
      </c>
      <c r="C14" s="2" t="s">
        <v>122</v>
      </c>
      <c r="D14" s="2">
        <v>45048.24</v>
      </c>
      <c r="E14" s="4" t="str">
        <f t="shared" si="0"/>
        <v>2.2.6</v>
      </c>
      <c r="F14" s="5">
        <f t="shared" si="1"/>
        <v>45048.24</v>
      </c>
      <c r="G14" s="3"/>
      <c r="H14" s="2" t="s">
        <v>97</v>
      </c>
      <c r="I14" s="2" t="s">
        <v>98</v>
      </c>
      <c r="J14" s="2">
        <v>133993.12</v>
      </c>
      <c r="K14" s="4" t="str">
        <f t="shared" si="3"/>
        <v>2.2.1</v>
      </c>
      <c r="L14" s="5">
        <f t="shared" si="4"/>
        <v>133993.12</v>
      </c>
      <c r="M14" s="3"/>
      <c r="N14" s="2" t="s">
        <v>99</v>
      </c>
      <c r="O14" s="2" t="s">
        <v>100</v>
      </c>
      <c r="P14" s="2">
        <v>41302.639999999999</v>
      </c>
      <c r="Q14" s="4" t="str">
        <f t="shared" si="5"/>
        <v>2.2.1</v>
      </c>
      <c r="R14" s="5">
        <f t="shared" si="6"/>
        <v>41302.639999999999</v>
      </c>
      <c r="S14" s="3"/>
      <c r="T14" s="2" t="s">
        <v>95</v>
      </c>
      <c r="U14" s="2" t="s">
        <v>96</v>
      </c>
      <c r="V14" s="2">
        <v>793089.03</v>
      </c>
      <c r="W14" s="4" t="str">
        <f t="shared" si="7"/>
        <v>2.1.5</v>
      </c>
      <c r="X14" s="5">
        <f t="shared" si="8"/>
        <v>793089.03</v>
      </c>
      <c r="Y14" s="3"/>
      <c r="Z14" s="2" t="s">
        <v>95</v>
      </c>
      <c r="AA14" s="2" t="s">
        <v>96</v>
      </c>
      <c r="AB14" s="2">
        <v>146041.85</v>
      </c>
      <c r="AC14" s="4" t="str">
        <f t="shared" si="9"/>
        <v>2.1.5</v>
      </c>
      <c r="AD14" s="5">
        <f t="shared" si="10"/>
        <v>146041.85</v>
      </c>
      <c r="AE14" s="3"/>
      <c r="AF14" s="3" t="s">
        <v>99</v>
      </c>
      <c r="AG14" s="3" t="s">
        <v>100</v>
      </c>
      <c r="AH14" s="3">
        <v>74422.45</v>
      </c>
      <c r="AI14" s="4" t="str">
        <f t="shared" si="11"/>
        <v>2.2.1</v>
      </c>
      <c r="AJ14" s="5">
        <f t="shared" si="12"/>
        <v>74422.45</v>
      </c>
      <c r="AK14" s="3"/>
      <c r="AL14" s="2" t="s">
        <v>95</v>
      </c>
      <c r="AM14" s="2" t="s">
        <v>96</v>
      </c>
      <c r="AN14" s="58">
        <v>143225.04999999999</v>
      </c>
      <c r="AO14" s="4" t="str">
        <f t="shared" si="2"/>
        <v>2.1.5</v>
      </c>
      <c r="AP14" s="5">
        <f t="shared" si="13"/>
        <v>143225.04999999999</v>
      </c>
      <c r="AQ14" s="3"/>
      <c r="AR14" s="3" t="s">
        <v>95</v>
      </c>
      <c r="AS14" s="3" t="s">
        <v>96</v>
      </c>
      <c r="AT14" s="55">
        <v>147715.85</v>
      </c>
      <c r="AU14" s="4" t="str">
        <f t="shared" si="14"/>
        <v>2.1.5</v>
      </c>
      <c r="AV14" s="5">
        <f t="shared" si="15"/>
        <v>147715.85</v>
      </c>
      <c r="AW14" s="3"/>
      <c r="AX14" s="3" t="s">
        <v>95</v>
      </c>
      <c r="AY14" s="3" t="s">
        <v>96</v>
      </c>
      <c r="AZ14" s="3">
        <v>143123.45000000001</v>
      </c>
      <c r="BA14" s="4" t="str">
        <f t="shared" si="16"/>
        <v>2.1.5</v>
      </c>
      <c r="BB14" s="5">
        <f t="shared" si="17"/>
        <v>143123.45000000001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2" t="s">
        <v>128</v>
      </c>
      <c r="C15" s="2" t="s">
        <v>129</v>
      </c>
      <c r="D15" s="2">
        <v>127000</v>
      </c>
      <c r="E15" s="4" t="str">
        <f t="shared" si="0"/>
        <v>2.2.7</v>
      </c>
      <c r="F15" s="5">
        <f t="shared" si="1"/>
        <v>127000</v>
      </c>
      <c r="G15" s="3"/>
      <c r="H15" s="2" t="s">
        <v>99</v>
      </c>
      <c r="I15" s="2" t="s">
        <v>100</v>
      </c>
      <c r="J15" s="2">
        <v>40840.21</v>
      </c>
      <c r="K15" s="4" t="str">
        <f t="shared" si="3"/>
        <v>2.2.1</v>
      </c>
      <c r="L15" s="5">
        <f t="shared" si="4"/>
        <v>40840.21</v>
      </c>
      <c r="M15" s="3"/>
      <c r="N15" s="2" t="s">
        <v>101</v>
      </c>
      <c r="O15" s="2" t="s">
        <v>102</v>
      </c>
      <c r="P15" s="2">
        <v>32947.040000000001</v>
      </c>
      <c r="Q15" s="4" t="str">
        <f t="shared" si="5"/>
        <v>2.2.1</v>
      </c>
      <c r="R15" s="5">
        <f t="shared" si="6"/>
        <v>32947.040000000001</v>
      </c>
      <c r="S15" s="3"/>
      <c r="T15" s="2" t="s">
        <v>97</v>
      </c>
      <c r="U15" s="2" t="s">
        <v>98</v>
      </c>
      <c r="V15" s="2">
        <v>139252.62</v>
      </c>
      <c r="W15" s="4" t="str">
        <f t="shared" si="7"/>
        <v>2.2.1</v>
      </c>
      <c r="X15" s="5">
        <f t="shared" si="8"/>
        <v>139252.62</v>
      </c>
      <c r="Y15" s="3"/>
      <c r="Z15" s="2" t="s">
        <v>97</v>
      </c>
      <c r="AA15" s="2" t="s">
        <v>98</v>
      </c>
      <c r="AB15" s="2">
        <v>134884.96</v>
      </c>
      <c r="AC15" s="4" t="str">
        <f t="shared" si="9"/>
        <v>2.2.1</v>
      </c>
      <c r="AD15" s="5">
        <f t="shared" si="10"/>
        <v>134884.96</v>
      </c>
      <c r="AE15" s="3"/>
      <c r="AF15" s="3" t="s">
        <v>101</v>
      </c>
      <c r="AG15" s="3" t="s">
        <v>102</v>
      </c>
      <c r="AH15" s="3">
        <v>31477.32</v>
      </c>
      <c r="AI15" s="4" t="str">
        <f t="shared" si="11"/>
        <v>2.2.1</v>
      </c>
      <c r="AJ15" s="5">
        <f t="shared" si="12"/>
        <v>31477.32</v>
      </c>
      <c r="AK15" s="3"/>
      <c r="AL15" s="2" t="s">
        <v>97</v>
      </c>
      <c r="AM15" s="2" t="s">
        <v>98</v>
      </c>
      <c r="AN15" s="58">
        <v>154199.19</v>
      </c>
      <c r="AO15" s="4" t="str">
        <f>MID(AL15,1,5)</f>
        <v>2.2.1</v>
      </c>
      <c r="AP15" s="5">
        <f t="shared" si="13"/>
        <v>154199.19</v>
      </c>
      <c r="AQ15" s="3"/>
      <c r="AR15" s="3" t="s">
        <v>97</v>
      </c>
      <c r="AS15" s="3" t="s">
        <v>98</v>
      </c>
      <c r="AT15" s="55">
        <v>140909.67000000001</v>
      </c>
      <c r="AU15" s="4" t="str">
        <f t="shared" si="14"/>
        <v>2.2.1</v>
      </c>
      <c r="AV15" s="5">
        <f t="shared" si="15"/>
        <v>140909.67000000001</v>
      </c>
      <c r="AW15" s="3"/>
      <c r="AX15" s="3" t="s">
        <v>97</v>
      </c>
      <c r="AY15" s="3" t="s">
        <v>98</v>
      </c>
      <c r="AZ15" s="3">
        <v>145754.20000000001</v>
      </c>
      <c r="BA15" s="4" t="str">
        <f t="shared" si="16"/>
        <v>2.2.1</v>
      </c>
      <c r="BB15" s="5">
        <f t="shared" si="17"/>
        <v>145754.20000000001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2" t="s">
        <v>103</v>
      </c>
      <c r="C16" s="2" t="s">
        <v>104</v>
      </c>
      <c r="D16" s="2">
        <v>61647.519999999997</v>
      </c>
      <c r="E16" s="4" t="str">
        <f t="shared" si="0"/>
        <v>2.2.8</v>
      </c>
      <c r="F16" s="5">
        <f t="shared" si="1"/>
        <v>61647.519999999997</v>
      </c>
      <c r="G16" s="3"/>
      <c r="H16" s="2" t="s">
        <v>101</v>
      </c>
      <c r="I16" s="2" t="s">
        <v>102</v>
      </c>
      <c r="J16" s="2">
        <v>36292.480000000003</v>
      </c>
      <c r="K16" s="4" t="str">
        <f t="shared" si="3"/>
        <v>2.2.1</v>
      </c>
      <c r="L16" s="5">
        <f t="shared" si="4"/>
        <v>36292.480000000003</v>
      </c>
      <c r="M16" s="3"/>
      <c r="N16" s="2" t="s">
        <v>114</v>
      </c>
      <c r="O16" s="2" t="s">
        <v>115</v>
      </c>
      <c r="P16" s="2">
        <v>5320342.72</v>
      </c>
      <c r="Q16" s="4" t="str">
        <f t="shared" si="5"/>
        <v>2.2.1</v>
      </c>
      <c r="R16" s="5">
        <f t="shared" si="6"/>
        <v>5320342.72</v>
      </c>
      <c r="S16" s="3"/>
      <c r="T16" s="2" t="s">
        <v>99</v>
      </c>
      <c r="U16" s="2" t="s">
        <v>100</v>
      </c>
      <c r="V16" s="2">
        <v>70885.09</v>
      </c>
      <c r="W16" s="4" t="str">
        <f t="shared" si="7"/>
        <v>2.2.1</v>
      </c>
      <c r="X16" s="5">
        <f t="shared" si="8"/>
        <v>70885.09</v>
      </c>
      <c r="Y16" s="3"/>
      <c r="Z16" s="2" t="s">
        <v>99</v>
      </c>
      <c r="AA16" s="2" t="s">
        <v>100</v>
      </c>
      <c r="AB16" s="2">
        <v>72037.570000000007</v>
      </c>
      <c r="AC16" s="4" t="str">
        <f t="shared" si="9"/>
        <v>2.2.1</v>
      </c>
      <c r="AD16" s="5">
        <f t="shared" si="10"/>
        <v>72037.570000000007</v>
      </c>
      <c r="AE16" s="3"/>
      <c r="AF16" s="3" t="s">
        <v>114</v>
      </c>
      <c r="AG16" s="3" t="s">
        <v>115</v>
      </c>
      <c r="AH16" s="3">
        <v>5301185.08</v>
      </c>
      <c r="AI16" s="4" t="str">
        <f t="shared" si="11"/>
        <v>2.2.1</v>
      </c>
      <c r="AJ16" s="5">
        <f t="shared" si="12"/>
        <v>5301185.08</v>
      </c>
      <c r="AK16" s="3"/>
      <c r="AL16" s="2" t="s">
        <v>99</v>
      </c>
      <c r="AM16" s="2" t="s">
        <v>100</v>
      </c>
      <c r="AN16" s="58">
        <v>76587.53</v>
      </c>
      <c r="AO16" s="4" t="str">
        <f t="shared" ref="AO16:AO40" si="24">MID(AL16,1,5)</f>
        <v>2.2.1</v>
      </c>
      <c r="AP16" s="5">
        <f t="shared" si="13"/>
        <v>76587.53</v>
      </c>
      <c r="AQ16" s="3"/>
      <c r="AR16" s="3" t="s">
        <v>99</v>
      </c>
      <c r="AS16" s="3" t="s">
        <v>100</v>
      </c>
      <c r="AT16" s="55">
        <v>67202.210000000006</v>
      </c>
      <c r="AU16" s="4" t="str">
        <f t="shared" si="14"/>
        <v>2.2.1</v>
      </c>
      <c r="AV16" s="5">
        <f t="shared" si="15"/>
        <v>67202.210000000006</v>
      </c>
      <c r="AW16" s="3"/>
      <c r="AX16" s="3" t="s">
        <v>99</v>
      </c>
      <c r="AY16" s="3" t="s">
        <v>100</v>
      </c>
      <c r="AZ16" s="3">
        <v>75364</v>
      </c>
      <c r="BA16" s="4" t="str">
        <f t="shared" si="16"/>
        <v>2.2.1</v>
      </c>
      <c r="BB16" s="5">
        <f t="shared" si="17"/>
        <v>75364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2" t="s">
        <v>105</v>
      </c>
      <c r="C17" s="2" t="s">
        <v>106</v>
      </c>
      <c r="D17" s="2">
        <v>119983.91</v>
      </c>
      <c r="E17" s="4" t="str">
        <f t="shared" si="0"/>
        <v>2.2.8</v>
      </c>
      <c r="F17" s="5">
        <f t="shared" si="1"/>
        <v>119983.91</v>
      </c>
      <c r="G17" s="3"/>
      <c r="H17" s="2" t="s">
        <v>114</v>
      </c>
      <c r="I17" s="2" t="s">
        <v>115</v>
      </c>
      <c r="J17" s="2">
        <v>4796033.95</v>
      </c>
      <c r="K17" s="4" t="str">
        <f t="shared" si="3"/>
        <v>2.2.1</v>
      </c>
      <c r="L17" s="5">
        <f t="shared" si="4"/>
        <v>4796033.95</v>
      </c>
      <c r="M17" s="3"/>
      <c r="N17" s="2" t="s">
        <v>143</v>
      </c>
      <c r="O17" s="2" t="s">
        <v>144</v>
      </c>
      <c r="P17" s="2">
        <v>57350</v>
      </c>
      <c r="Q17" s="4" t="str">
        <f t="shared" si="5"/>
        <v>2.2.3</v>
      </c>
      <c r="R17" s="5">
        <f t="shared" si="6"/>
        <v>57350</v>
      </c>
      <c r="S17" s="3"/>
      <c r="T17" s="2" t="s">
        <v>101</v>
      </c>
      <c r="U17" s="2" t="s">
        <v>102</v>
      </c>
      <c r="V17" s="2">
        <v>31836.039999999997</v>
      </c>
      <c r="W17" s="4" t="str">
        <f t="shared" si="7"/>
        <v>2.2.1</v>
      </c>
      <c r="X17" s="5">
        <f t="shared" si="8"/>
        <v>31836.039999999997</v>
      </c>
      <c r="Y17" s="3"/>
      <c r="Z17" s="2" t="s">
        <v>101</v>
      </c>
      <c r="AA17" s="2" t="s">
        <v>102</v>
      </c>
      <c r="AB17" s="2">
        <v>30551.42</v>
      </c>
      <c r="AC17" s="4" t="str">
        <f t="shared" si="9"/>
        <v>2.2.1</v>
      </c>
      <c r="AD17" s="5">
        <f t="shared" si="10"/>
        <v>30551.42</v>
      </c>
      <c r="AE17" s="3"/>
      <c r="AF17" s="3" t="s">
        <v>191</v>
      </c>
      <c r="AG17" s="3" t="s">
        <v>192</v>
      </c>
      <c r="AH17" s="3">
        <v>2950</v>
      </c>
      <c r="AI17" s="4" t="str">
        <f t="shared" si="11"/>
        <v>2.2.2</v>
      </c>
      <c r="AJ17" s="5">
        <f t="shared" si="12"/>
        <v>2950</v>
      </c>
      <c r="AK17" s="3"/>
      <c r="AL17" s="2" t="s">
        <v>101</v>
      </c>
      <c r="AM17" s="2" t="s">
        <v>102</v>
      </c>
      <c r="AN17" s="58">
        <v>29231.54</v>
      </c>
      <c r="AO17" s="4" t="str">
        <f t="shared" si="24"/>
        <v>2.2.1</v>
      </c>
      <c r="AP17" s="5">
        <f t="shared" si="13"/>
        <v>29231.54</v>
      </c>
      <c r="AQ17" s="3"/>
      <c r="AR17" s="3" t="s">
        <v>101</v>
      </c>
      <c r="AS17" s="3" t="s">
        <v>102</v>
      </c>
      <c r="AT17" s="55">
        <v>30047.86</v>
      </c>
      <c r="AU17" s="4" t="str">
        <f t="shared" si="14"/>
        <v>2.2.1</v>
      </c>
      <c r="AV17" s="5">
        <f t="shared" si="15"/>
        <v>30047.86</v>
      </c>
      <c r="AW17" s="3"/>
      <c r="AX17" s="3" t="s">
        <v>101</v>
      </c>
      <c r="AY17" s="3" t="s">
        <v>102</v>
      </c>
      <c r="AZ17" s="3">
        <v>30624.49</v>
      </c>
      <c r="BA17" s="4" t="str">
        <f t="shared" si="16"/>
        <v>2.2.1</v>
      </c>
      <c r="BB17" s="5">
        <f t="shared" si="17"/>
        <v>30624.49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2" t="s">
        <v>107</v>
      </c>
      <c r="C18" s="2" t="s">
        <v>108</v>
      </c>
      <c r="D18" s="2">
        <v>76925</v>
      </c>
      <c r="E18" s="4" t="str">
        <f t="shared" si="0"/>
        <v>2.3.1</v>
      </c>
      <c r="F18" s="5">
        <f t="shared" si="1"/>
        <v>76925</v>
      </c>
      <c r="G18" s="3"/>
      <c r="H18" s="2" t="s">
        <v>143</v>
      </c>
      <c r="I18" s="2" t="s">
        <v>144</v>
      </c>
      <c r="J18" s="2">
        <v>77000</v>
      </c>
      <c r="K18" s="4" t="str">
        <f t="shared" si="3"/>
        <v>2.2.3</v>
      </c>
      <c r="L18" s="5">
        <f t="shared" si="4"/>
        <v>77000</v>
      </c>
      <c r="M18" s="3"/>
      <c r="N18" s="2" t="s">
        <v>145</v>
      </c>
      <c r="O18" s="2" t="s">
        <v>146</v>
      </c>
      <c r="P18" s="2">
        <v>19347.25</v>
      </c>
      <c r="Q18" s="4" t="str">
        <f t="shared" si="5"/>
        <v>2.2.5</v>
      </c>
      <c r="R18" s="5">
        <f t="shared" si="6"/>
        <v>19347.25</v>
      </c>
      <c r="S18" s="3"/>
      <c r="T18" s="2" t="s">
        <v>114</v>
      </c>
      <c r="U18" s="2" t="s">
        <v>115</v>
      </c>
      <c r="V18" s="2">
        <v>5374088.3499999996</v>
      </c>
      <c r="W18" s="4" t="str">
        <f t="shared" si="7"/>
        <v>2.2.1</v>
      </c>
      <c r="X18" s="5">
        <f t="shared" si="8"/>
        <v>5374088.3499999996</v>
      </c>
      <c r="Y18" s="3"/>
      <c r="Z18" s="2" t="s">
        <v>114</v>
      </c>
      <c r="AA18" s="2" t="s">
        <v>115</v>
      </c>
      <c r="AB18" s="2">
        <v>5660779.6799999997</v>
      </c>
      <c r="AC18" s="4" t="str">
        <f t="shared" si="9"/>
        <v>2.2.1</v>
      </c>
      <c r="AD18" s="5">
        <f t="shared" si="10"/>
        <v>5660779.6799999997</v>
      </c>
      <c r="AE18" s="3"/>
      <c r="AF18" s="3" t="s">
        <v>193</v>
      </c>
      <c r="AG18" s="3" t="s">
        <v>194</v>
      </c>
      <c r="AH18" s="3">
        <v>63591.45</v>
      </c>
      <c r="AI18" s="4" t="str">
        <f t="shared" si="11"/>
        <v>2.2.2</v>
      </c>
      <c r="AJ18" s="5">
        <f t="shared" si="12"/>
        <v>63591.45</v>
      </c>
      <c r="AK18" s="3"/>
      <c r="AL18" s="2" t="s">
        <v>114</v>
      </c>
      <c r="AM18" s="2" t="s">
        <v>115</v>
      </c>
      <c r="AN18" s="58">
        <v>4965888.78</v>
      </c>
      <c r="AO18" s="4" t="str">
        <f t="shared" si="24"/>
        <v>2.2.1</v>
      </c>
      <c r="AP18" s="5">
        <f t="shared" si="13"/>
        <v>4965888.78</v>
      </c>
      <c r="AQ18" s="3"/>
      <c r="AR18" s="3" t="s">
        <v>114</v>
      </c>
      <c r="AS18" s="3" t="s">
        <v>115</v>
      </c>
      <c r="AT18" s="55">
        <v>5272535.29</v>
      </c>
      <c r="AU18" s="4" t="str">
        <f t="shared" si="14"/>
        <v>2.2.1</v>
      </c>
      <c r="AV18" s="5">
        <f t="shared" si="15"/>
        <v>5272535.29</v>
      </c>
      <c r="AW18" s="3"/>
      <c r="AX18" s="3" t="s">
        <v>114</v>
      </c>
      <c r="AY18" s="3" t="s">
        <v>115</v>
      </c>
      <c r="AZ18" s="3">
        <v>6013891.25</v>
      </c>
      <c r="BA18" s="4" t="str">
        <f t="shared" si="16"/>
        <v>2.2.1</v>
      </c>
      <c r="BB18" s="5">
        <f t="shared" si="17"/>
        <v>6013891.25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2" t="s">
        <v>130</v>
      </c>
      <c r="C19" s="2" t="s">
        <v>131</v>
      </c>
      <c r="D19" s="2">
        <v>60000</v>
      </c>
      <c r="E19" s="4" t="str">
        <f t="shared" si="0"/>
        <v>2.3.3</v>
      </c>
      <c r="F19" s="5">
        <f t="shared" si="1"/>
        <v>60000</v>
      </c>
      <c r="G19" s="3"/>
      <c r="H19" s="2" t="s">
        <v>145</v>
      </c>
      <c r="I19" s="2" t="s">
        <v>146</v>
      </c>
      <c r="J19" s="2">
        <v>23920</v>
      </c>
      <c r="K19" s="4" t="str">
        <f t="shared" si="3"/>
        <v>2.2.5</v>
      </c>
      <c r="L19" s="5">
        <f t="shared" si="4"/>
        <v>23920</v>
      </c>
      <c r="M19" s="3"/>
      <c r="N19" s="2" t="s">
        <v>147</v>
      </c>
      <c r="O19" s="2" t="s">
        <v>148</v>
      </c>
      <c r="P19" s="2">
        <v>176225</v>
      </c>
      <c r="Q19" s="4" t="str">
        <f t="shared" si="5"/>
        <v>2.2.7</v>
      </c>
      <c r="R19" s="5">
        <f t="shared" si="6"/>
        <v>176225</v>
      </c>
      <c r="S19" s="3"/>
      <c r="T19" s="2" t="s">
        <v>191</v>
      </c>
      <c r="U19" s="2" t="s">
        <v>192</v>
      </c>
      <c r="V19" s="2">
        <v>174625.76</v>
      </c>
      <c r="W19" s="4" t="str">
        <f t="shared" si="7"/>
        <v>2.2.2</v>
      </c>
      <c r="X19" s="5">
        <f t="shared" si="8"/>
        <v>174625.76</v>
      </c>
      <c r="Y19" s="3"/>
      <c r="Z19" s="2" t="s">
        <v>191</v>
      </c>
      <c r="AA19" s="2" t="s">
        <v>192</v>
      </c>
      <c r="AB19" s="2">
        <v>27889.919999999998</v>
      </c>
      <c r="AC19" s="4" t="str">
        <f t="shared" si="9"/>
        <v>2.2.2</v>
      </c>
      <c r="AD19" s="5">
        <f t="shared" si="10"/>
        <v>27889.919999999998</v>
      </c>
      <c r="AE19" s="3"/>
      <c r="AF19" s="3" t="s">
        <v>231</v>
      </c>
      <c r="AG19" s="3" t="s">
        <v>232</v>
      </c>
      <c r="AH19" s="3">
        <v>100699.58</v>
      </c>
      <c r="AI19" s="4" t="str">
        <f t="shared" si="11"/>
        <v>2.2.5</v>
      </c>
      <c r="AJ19" s="5">
        <f t="shared" si="12"/>
        <v>100699.58</v>
      </c>
      <c r="AK19" s="3"/>
      <c r="AL19" s="2" t="s">
        <v>193</v>
      </c>
      <c r="AM19" s="2" t="s">
        <v>194</v>
      </c>
      <c r="AN19" s="58">
        <v>31630.95</v>
      </c>
      <c r="AO19" s="4" t="str">
        <f t="shared" si="24"/>
        <v>2.2.2</v>
      </c>
      <c r="AP19" s="5">
        <f t="shared" si="13"/>
        <v>31630.95</v>
      </c>
      <c r="AQ19" s="3"/>
      <c r="AR19" s="3" t="s">
        <v>193</v>
      </c>
      <c r="AS19" s="3" t="s">
        <v>194</v>
      </c>
      <c r="AT19" s="55">
        <v>238000</v>
      </c>
      <c r="AU19" s="4" t="str">
        <f t="shared" si="14"/>
        <v>2.2.2</v>
      </c>
      <c r="AV19" s="5">
        <f t="shared" si="15"/>
        <v>238000</v>
      </c>
      <c r="AW19" s="3"/>
      <c r="AX19" s="3" t="s">
        <v>193</v>
      </c>
      <c r="AY19" s="3" t="s">
        <v>194</v>
      </c>
      <c r="AZ19" s="3">
        <v>87500</v>
      </c>
      <c r="BA19" s="4" t="str">
        <f t="shared" si="16"/>
        <v>2.2.2</v>
      </c>
      <c r="BB19" s="5">
        <f t="shared" si="17"/>
        <v>87500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2"/>
      <c r="C20" s="2"/>
      <c r="D20" s="2"/>
      <c r="E20" s="4" t="str">
        <f t="shared" si="0"/>
        <v/>
      </c>
      <c r="F20" s="5">
        <f t="shared" si="1"/>
        <v>0</v>
      </c>
      <c r="G20" s="3"/>
      <c r="H20" s="2" t="s">
        <v>147</v>
      </c>
      <c r="I20" s="2" t="s">
        <v>148</v>
      </c>
      <c r="J20" s="2">
        <v>332425</v>
      </c>
      <c r="K20" s="4" t="str">
        <f t="shared" si="3"/>
        <v>2.2.7</v>
      </c>
      <c r="L20" s="5">
        <f t="shared" si="4"/>
        <v>332425</v>
      </c>
      <c r="M20" s="3"/>
      <c r="N20" s="2" t="s">
        <v>181</v>
      </c>
      <c r="O20" s="2" t="s">
        <v>182</v>
      </c>
      <c r="P20" s="2">
        <v>12500</v>
      </c>
      <c r="Q20" s="4" t="str">
        <f t="shared" si="5"/>
        <v>2.2.7</v>
      </c>
      <c r="R20" s="5">
        <f t="shared" si="6"/>
        <v>12500</v>
      </c>
      <c r="S20" s="3"/>
      <c r="T20" s="2" t="s">
        <v>193</v>
      </c>
      <c r="U20" s="2" t="s">
        <v>194</v>
      </c>
      <c r="V20" s="2">
        <v>143750</v>
      </c>
      <c r="W20" s="4" t="str">
        <f t="shared" si="7"/>
        <v>2.2.2</v>
      </c>
      <c r="X20" s="5">
        <f t="shared" si="8"/>
        <v>143750</v>
      </c>
      <c r="Y20" s="3"/>
      <c r="Z20" s="2" t="s">
        <v>143</v>
      </c>
      <c r="AA20" s="2" t="s">
        <v>144</v>
      </c>
      <c r="AB20" s="2">
        <v>76700</v>
      </c>
      <c r="AC20" s="4" t="str">
        <f t="shared" si="9"/>
        <v>2.2.3</v>
      </c>
      <c r="AD20" s="5">
        <f t="shared" si="10"/>
        <v>76700</v>
      </c>
      <c r="AE20" s="3"/>
      <c r="AF20" s="3" t="s">
        <v>195</v>
      </c>
      <c r="AG20" s="3" t="s">
        <v>196</v>
      </c>
      <c r="AH20" s="3">
        <v>418000</v>
      </c>
      <c r="AI20" s="4" t="str">
        <f t="shared" si="11"/>
        <v>2.2.5</v>
      </c>
      <c r="AJ20" s="5">
        <f t="shared" si="12"/>
        <v>418000</v>
      </c>
      <c r="AK20" s="3"/>
      <c r="AL20" s="2" t="s">
        <v>143</v>
      </c>
      <c r="AM20" s="2" t="s">
        <v>144</v>
      </c>
      <c r="AN20" s="58">
        <v>101900</v>
      </c>
      <c r="AO20" s="4" t="str">
        <f t="shared" si="24"/>
        <v>2.2.3</v>
      </c>
      <c r="AP20" s="5">
        <f t="shared" si="13"/>
        <v>101900</v>
      </c>
      <c r="AQ20" s="3"/>
      <c r="AR20" s="3" t="s">
        <v>143</v>
      </c>
      <c r="AS20" s="3" t="s">
        <v>144</v>
      </c>
      <c r="AT20" s="55">
        <v>127550</v>
      </c>
      <c r="AU20" s="4" t="str">
        <f t="shared" si="14"/>
        <v>2.2.3</v>
      </c>
      <c r="AV20" s="5">
        <f t="shared" si="15"/>
        <v>127550</v>
      </c>
      <c r="AW20" s="3"/>
      <c r="AX20" s="3" t="s">
        <v>143</v>
      </c>
      <c r="AY20" s="3" t="s">
        <v>144</v>
      </c>
      <c r="AZ20" s="3">
        <v>76700</v>
      </c>
      <c r="BA20" s="4" t="str">
        <f t="shared" si="16"/>
        <v>2.2.3</v>
      </c>
      <c r="BB20" s="5">
        <f t="shared" si="17"/>
        <v>76700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2"/>
      <c r="C21" s="2"/>
      <c r="D21" s="2"/>
      <c r="E21" s="4" t="str">
        <f t="shared" si="0"/>
        <v/>
      </c>
      <c r="F21" s="5">
        <f t="shared" si="1"/>
        <v>0</v>
      </c>
      <c r="G21" s="3"/>
      <c r="H21" s="2" t="s">
        <v>103</v>
      </c>
      <c r="I21" s="2" t="s">
        <v>104</v>
      </c>
      <c r="J21" s="2">
        <v>59840.21</v>
      </c>
      <c r="K21" s="4" t="str">
        <f t="shared" si="3"/>
        <v>2.2.8</v>
      </c>
      <c r="L21" s="5">
        <f t="shared" si="4"/>
        <v>59840.21</v>
      </c>
      <c r="M21" s="3"/>
      <c r="N21" s="2" t="s">
        <v>103</v>
      </c>
      <c r="O21" s="2" t="s">
        <v>104</v>
      </c>
      <c r="P21" s="2">
        <v>57525.35</v>
      </c>
      <c r="Q21" s="4" t="str">
        <f t="shared" si="5"/>
        <v>2.2.8</v>
      </c>
      <c r="R21" s="5">
        <f t="shared" si="6"/>
        <v>57525.35</v>
      </c>
      <c r="S21" s="3"/>
      <c r="T21" s="2" t="s">
        <v>143</v>
      </c>
      <c r="U21" s="2" t="s">
        <v>144</v>
      </c>
      <c r="V21" s="2">
        <v>76750</v>
      </c>
      <c r="W21" s="4" t="str">
        <f t="shared" si="7"/>
        <v>2.2.3</v>
      </c>
      <c r="X21" s="5">
        <f t="shared" si="8"/>
        <v>76750</v>
      </c>
      <c r="Y21" s="3"/>
      <c r="Z21" s="2" t="s">
        <v>217</v>
      </c>
      <c r="AA21" s="2" t="s">
        <v>218</v>
      </c>
      <c r="AB21" s="2">
        <v>175</v>
      </c>
      <c r="AC21" s="4" t="str">
        <f t="shared" si="9"/>
        <v>2.2.4</v>
      </c>
      <c r="AD21" s="5">
        <f t="shared" si="10"/>
        <v>175</v>
      </c>
      <c r="AE21" s="3"/>
      <c r="AF21" s="3" t="s">
        <v>121</v>
      </c>
      <c r="AG21" s="3" t="s">
        <v>122</v>
      </c>
      <c r="AH21" s="3">
        <v>45048.24</v>
      </c>
      <c r="AI21" s="4" t="str">
        <f t="shared" si="11"/>
        <v>2.2.6</v>
      </c>
      <c r="AJ21" s="5">
        <f t="shared" si="12"/>
        <v>45048.24</v>
      </c>
      <c r="AK21" s="3"/>
      <c r="AL21" s="2" t="s">
        <v>195</v>
      </c>
      <c r="AM21" s="2" t="s">
        <v>196</v>
      </c>
      <c r="AN21" s="58">
        <v>74000</v>
      </c>
      <c r="AO21" s="4" t="str">
        <f t="shared" si="24"/>
        <v>2.2.5</v>
      </c>
      <c r="AP21" s="5">
        <f t="shared" si="13"/>
        <v>74000</v>
      </c>
      <c r="AQ21" s="3"/>
      <c r="AR21" s="3" t="s">
        <v>119</v>
      </c>
      <c r="AS21" s="3" t="s">
        <v>120</v>
      </c>
      <c r="AT21" s="55">
        <v>101640</v>
      </c>
      <c r="AU21" s="4" t="str">
        <f t="shared" si="14"/>
        <v>2.2.5</v>
      </c>
      <c r="AV21" s="5">
        <f t="shared" si="15"/>
        <v>101640</v>
      </c>
      <c r="AW21" s="3"/>
      <c r="AX21" s="3" t="s">
        <v>119</v>
      </c>
      <c r="AY21" s="3" t="s">
        <v>120</v>
      </c>
      <c r="AZ21" s="3">
        <v>309708.84000000003</v>
      </c>
      <c r="BA21" s="4" t="str">
        <f t="shared" si="16"/>
        <v>2.2.5</v>
      </c>
      <c r="BB21" s="5">
        <f t="shared" si="17"/>
        <v>309708.84000000003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2"/>
      <c r="C22" s="2"/>
      <c r="D22" s="2"/>
      <c r="E22" s="4" t="str">
        <f t="shared" si="0"/>
        <v/>
      </c>
      <c r="F22" s="5">
        <f t="shared" si="1"/>
        <v>0</v>
      </c>
      <c r="G22" s="3"/>
      <c r="H22" s="2" t="s">
        <v>149</v>
      </c>
      <c r="I22" s="2" t="s">
        <v>150</v>
      </c>
      <c r="J22" s="2">
        <v>10000</v>
      </c>
      <c r="K22" s="4" t="str">
        <f t="shared" ref="K22:K62" si="25">MID(H22,1,5)</f>
        <v>2.2.8</v>
      </c>
      <c r="L22" s="5">
        <f t="shared" ref="L22:L62" si="26">+J22</f>
        <v>10000</v>
      </c>
      <c r="M22" s="3"/>
      <c r="N22" s="2" t="s">
        <v>151</v>
      </c>
      <c r="O22" s="2" t="s">
        <v>152</v>
      </c>
      <c r="P22" s="2">
        <v>371.95</v>
      </c>
      <c r="Q22" s="4" t="str">
        <f t="shared" si="5"/>
        <v>2.2.8</v>
      </c>
      <c r="R22" s="5">
        <f t="shared" si="6"/>
        <v>371.95</v>
      </c>
      <c r="S22" s="3"/>
      <c r="T22" s="2" t="s">
        <v>145</v>
      </c>
      <c r="U22" s="2" t="s">
        <v>146</v>
      </c>
      <c r="V22" s="2">
        <v>19347.25</v>
      </c>
      <c r="W22" s="4" t="str">
        <f t="shared" si="7"/>
        <v>2.2.5</v>
      </c>
      <c r="X22" s="5">
        <f t="shared" si="8"/>
        <v>19347.25</v>
      </c>
      <c r="Y22" s="3"/>
      <c r="Z22" s="2" t="s">
        <v>199</v>
      </c>
      <c r="AA22" s="2" t="s">
        <v>200</v>
      </c>
      <c r="AB22" s="2">
        <v>280440</v>
      </c>
      <c r="AC22" s="4" t="str">
        <f t="shared" si="9"/>
        <v>2.2.7</v>
      </c>
      <c r="AD22" s="5">
        <f t="shared" si="10"/>
        <v>280440</v>
      </c>
      <c r="AE22" s="3"/>
      <c r="AF22" s="3" t="s">
        <v>128</v>
      </c>
      <c r="AG22" s="3" t="s">
        <v>129</v>
      </c>
      <c r="AH22" s="3">
        <v>869174.36</v>
      </c>
      <c r="AI22" s="4" t="str">
        <f t="shared" si="11"/>
        <v>2.2.7</v>
      </c>
      <c r="AJ22" s="5">
        <f t="shared" si="12"/>
        <v>869174.36</v>
      </c>
      <c r="AK22" s="3"/>
      <c r="AL22" s="2" t="s">
        <v>199</v>
      </c>
      <c r="AM22" s="2" t="s">
        <v>200</v>
      </c>
      <c r="AN22" s="58">
        <v>62083.05</v>
      </c>
      <c r="AO22" s="4" t="str">
        <f t="shared" si="24"/>
        <v>2.2.7</v>
      </c>
      <c r="AP22" s="5">
        <f t="shared" si="13"/>
        <v>62083.05</v>
      </c>
      <c r="AQ22" s="3"/>
      <c r="AR22" s="3" t="s">
        <v>231</v>
      </c>
      <c r="AS22" s="3" t="s">
        <v>232</v>
      </c>
      <c r="AT22" s="55">
        <v>70000</v>
      </c>
      <c r="AU22" s="4" t="str">
        <f t="shared" si="14"/>
        <v>2.2.5</v>
      </c>
      <c r="AV22" s="5">
        <f t="shared" si="15"/>
        <v>70000</v>
      </c>
      <c r="AW22" s="3"/>
      <c r="AX22" s="3" t="s">
        <v>241</v>
      </c>
      <c r="AY22" s="3" t="s">
        <v>242</v>
      </c>
      <c r="AZ22" s="3">
        <v>292500</v>
      </c>
      <c r="BA22" s="4" t="str">
        <f t="shared" si="16"/>
        <v>2.2.5</v>
      </c>
      <c r="BB22" s="5">
        <f t="shared" si="17"/>
        <v>292500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2"/>
      <c r="C23" s="2"/>
      <c r="D23" s="2"/>
      <c r="E23" s="4" t="str">
        <f t="shared" si="0"/>
        <v/>
      </c>
      <c r="F23" s="5">
        <f t="shared" si="1"/>
        <v>0</v>
      </c>
      <c r="G23" s="3"/>
      <c r="H23" s="2" t="s">
        <v>151</v>
      </c>
      <c r="I23" s="2" t="s">
        <v>152</v>
      </c>
      <c r="J23" s="2">
        <v>6293.75</v>
      </c>
      <c r="K23" s="4" t="str">
        <f t="shared" si="25"/>
        <v>2.2.8</v>
      </c>
      <c r="L23" s="5">
        <f t="shared" si="26"/>
        <v>6293.75</v>
      </c>
      <c r="M23" s="3"/>
      <c r="N23" s="2" t="s">
        <v>183</v>
      </c>
      <c r="O23" s="2" t="s">
        <v>184</v>
      </c>
      <c r="P23" s="2">
        <v>55900</v>
      </c>
      <c r="Q23" s="4" t="str">
        <f t="shared" si="5"/>
        <v>2.2.8</v>
      </c>
      <c r="R23" s="5">
        <f t="shared" si="6"/>
        <v>55900</v>
      </c>
      <c r="S23" s="3"/>
      <c r="T23" s="2" t="s">
        <v>195</v>
      </c>
      <c r="U23" s="2" t="s">
        <v>196</v>
      </c>
      <c r="V23" s="2">
        <v>150000</v>
      </c>
      <c r="W23" s="4" t="str">
        <f t="shared" si="7"/>
        <v>2.2.5</v>
      </c>
      <c r="X23" s="5">
        <f t="shared" si="8"/>
        <v>150000</v>
      </c>
      <c r="Y23" s="3"/>
      <c r="Z23" s="2" t="s">
        <v>103</v>
      </c>
      <c r="AA23" s="2" t="s">
        <v>104</v>
      </c>
      <c r="AB23" s="2">
        <v>63082.61</v>
      </c>
      <c r="AC23" s="4" t="str">
        <f t="shared" si="9"/>
        <v>2.2.8</v>
      </c>
      <c r="AD23" s="5">
        <f t="shared" si="10"/>
        <v>63082.61</v>
      </c>
      <c r="AE23" s="3"/>
      <c r="AF23" s="3" t="s">
        <v>147</v>
      </c>
      <c r="AG23" s="3" t="s">
        <v>148</v>
      </c>
      <c r="AH23" s="3">
        <v>3810</v>
      </c>
      <c r="AI23" s="4" t="str">
        <f t="shared" si="11"/>
        <v>2.2.7</v>
      </c>
      <c r="AJ23" s="5">
        <f t="shared" si="12"/>
        <v>3810</v>
      </c>
      <c r="AK23" s="3"/>
      <c r="AL23" s="2" t="s">
        <v>103</v>
      </c>
      <c r="AM23" s="2" t="s">
        <v>104</v>
      </c>
      <c r="AN23" s="58">
        <v>140884.89000000001</v>
      </c>
      <c r="AO23" s="4" t="str">
        <f t="shared" si="24"/>
        <v>2.2.8</v>
      </c>
      <c r="AP23" s="5">
        <f t="shared" si="13"/>
        <v>140884.89000000001</v>
      </c>
      <c r="AQ23" s="3"/>
      <c r="AR23" s="3" t="s">
        <v>199</v>
      </c>
      <c r="AS23" s="3" t="s">
        <v>200</v>
      </c>
      <c r="AT23" s="55">
        <v>169491.52</v>
      </c>
      <c r="AU23" s="4" t="str">
        <f t="shared" si="14"/>
        <v>2.2.7</v>
      </c>
      <c r="AV23" s="5">
        <f t="shared" si="15"/>
        <v>169491.52</v>
      </c>
      <c r="AW23" s="3"/>
      <c r="AX23" s="3" t="s">
        <v>243</v>
      </c>
      <c r="AY23" s="3" t="s">
        <v>244</v>
      </c>
      <c r="AZ23" s="3">
        <v>525754.46</v>
      </c>
      <c r="BA23" s="4" t="str">
        <f t="shared" si="16"/>
        <v>2.2.6</v>
      </c>
      <c r="BB23" s="5">
        <f t="shared" si="17"/>
        <v>525754.46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2"/>
      <c r="C24" s="2"/>
      <c r="D24" s="2"/>
      <c r="E24" s="4" t="str">
        <f t="shared" si="0"/>
        <v/>
      </c>
      <c r="F24" s="5">
        <f t="shared" si="1"/>
        <v>0</v>
      </c>
      <c r="G24" s="3"/>
      <c r="H24" s="2" t="s">
        <v>153</v>
      </c>
      <c r="I24" s="2" t="s">
        <v>154</v>
      </c>
      <c r="J24" s="2">
        <v>84745.76</v>
      </c>
      <c r="K24" s="4" t="str">
        <f t="shared" si="25"/>
        <v>2.2.8</v>
      </c>
      <c r="L24" s="5">
        <f t="shared" si="26"/>
        <v>84745.76</v>
      </c>
      <c r="M24" s="3"/>
      <c r="N24" s="2" t="s">
        <v>105</v>
      </c>
      <c r="O24" s="2" t="s">
        <v>106</v>
      </c>
      <c r="P24" s="2">
        <v>225369.27</v>
      </c>
      <c r="Q24" s="4" t="str">
        <f t="shared" si="5"/>
        <v>2.2.8</v>
      </c>
      <c r="R24" s="5">
        <f t="shared" si="6"/>
        <v>225369.27</v>
      </c>
      <c r="S24" s="3"/>
      <c r="T24" s="2" t="s">
        <v>147</v>
      </c>
      <c r="U24" s="2" t="s">
        <v>148</v>
      </c>
      <c r="V24" s="2">
        <v>964512.65</v>
      </c>
      <c r="W24" s="4" t="str">
        <f t="shared" si="7"/>
        <v>2.2.7</v>
      </c>
      <c r="X24" s="5">
        <f t="shared" si="8"/>
        <v>964512.65</v>
      </c>
      <c r="Y24" s="3"/>
      <c r="Z24" s="2" t="s">
        <v>149</v>
      </c>
      <c r="AA24" s="2" t="s">
        <v>150</v>
      </c>
      <c r="AB24" s="2">
        <v>10015.84</v>
      </c>
      <c r="AC24" s="4" t="str">
        <f t="shared" si="9"/>
        <v>2.2.8</v>
      </c>
      <c r="AD24" s="5">
        <f t="shared" si="10"/>
        <v>10015.84</v>
      </c>
      <c r="AE24" s="3"/>
      <c r="AF24" s="3" t="s">
        <v>103</v>
      </c>
      <c r="AG24" s="3" t="s">
        <v>104</v>
      </c>
      <c r="AH24" s="3">
        <v>48386.94</v>
      </c>
      <c r="AI24" s="4" t="str">
        <f t="shared" si="11"/>
        <v>2.2.8</v>
      </c>
      <c r="AJ24" s="5">
        <f t="shared" si="12"/>
        <v>48386.94</v>
      </c>
      <c r="AK24" s="3"/>
      <c r="AL24" s="2" t="s">
        <v>227</v>
      </c>
      <c r="AM24" s="2" t="s">
        <v>228</v>
      </c>
      <c r="AN24" s="58">
        <v>3932</v>
      </c>
      <c r="AO24" s="4" t="str">
        <f t="shared" si="24"/>
        <v>2.2.8</v>
      </c>
      <c r="AP24" s="5">
        <f t="shared" si="13"/>
        <v>3932</v>
      </c>
      <c r="AQ24" s="3"/>
      <c r="AR24" s="3" t="s">
        <v>103</v>
      </c>
      <c r="AS24" s="3" t="s">
        <v>104</v>
      </c>
      <c r="AT24" s="55">
        <v>45263.7</v>
      </c>
      <c r="AU24" s="4" t="str">
        <f t="shared" si="14"/>
        <v>2.2.8</v>
      </c>
      <c r="AV24" s="5">
        <f t="shared" si="15"/>
        <v>45263.7</v>
      </c>
      <c r="AW24" s="3"/>
      <c r="AX24" s="3" t="s">
        <v>128</v>
      </c>
      <c r="AY24" s="3" t="s">
        <v>129</v>
      </c>
      <c r="AZ24" s="3">
        <v>664671.81000000006</v>
      </c>
      <c r="BA24" s="4" t="str">
        <f t="shared" si="16"/>
        <v>2.2.7</v>
      </c>
      <c r="BB24" s="5">
        <f t="shared" si="17"/>
        <v>664671.81000000006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2"/>
      <c r="C25" s="2"/>
      <c r="D25" s="2"/>
      <c r="E25" s="4" t="str">
        <f t="shared" si="0"/>
        <v/>
      </c>
      <c r="F25" s="5">
        <f t="shared" si="1"/>
        <v>0</v>
      </c>
      <c r="G25" s="3"/>
      <c r="H25" s="2" t="s">
        <v>105</v>
      </c>
      <c r="I25" s="2" t="s">
        <v>106</v>
      </c>
      <c r="J25" s="2">
        <v>234525.25</v>
      </c>
      <c r="K25" s="4" t="str">
        <f t="shared" si="25"/>
        <v>2.2.8</v>
      </c>
      <c r="L25" s="5">
        <f t="shared" si="26"/>
        <v>234525.25</v>
      </c>
      <c r="M25" s="3"/>
      <c r="N25" s="2" t="s">
        <v>107</v>
      </c>
      <c r="O25" s="2" t="s">
        <v>108</v>
      </c>
      <c r="P25" s="2">
        <v>14691.11</v>
      </c>
      <c r="Q25" s="4" t="str">
        <f t="shared" si="5"/>
        <v>2.3.1</v>
      </c>
      <c r="R25" s="5">
        <f t="shared" si="6"/>
        <v>14691.11</v>
      </c>
      <c r="S25" s="3"/>
      <c r="T25" s="2" t="s">
        <v>197</v>
      </c>
      <c r="U25" s="2" t="s">
        <v>198</v>
      </c>
      <c r="V25" s="2">
        <v>193141.82</v>
      </c>
      <c r="W25" s="4" t="str">
        <f t="shared" si="7"/>
        <v>2.2.7</v>
      </c>
      <c r="X25" s="5">
        <f t="shared" si="8"/>
        <v>193141.82</v>
      </c>
      <c r="Y25" s="3"/>
      <c r="Z25" s="2" t="s">
        <v>105</v>
      </c>
      <c r="AA25" s="2" t="s">
        <v>106</v>
      </c>
      <c r="AB25" s="2">
        <v>208733.2</v>
      </c>
      <c r="AC25" s="4" t="str">
        <f t="shared" si="9"/>
        <v>2.2.8</v>
      </c>
      <c r="AD25" s="5">
        <f t="shared" si="10"/>
        <v>208733.2</v>
      </c>
      <c r="AE25" s="3"/>
      <c r="AF25" s="3" t="s">
        <v>227</v>
      </c>
      <c r="AG25" s="3" t="s">
        <v>228</v>
      </c>
      <c r="AH25" s="3">
        <v>1769</v>
      </c>
      <c r="AI25" s="4" t="str">
        <f t="shared" si="11"/>
        <v>2.2.8</v>
      </c>
      <c r="AJ25" s="5">
        <f t="shared" si="12"/>
        <v>1769</v>
      </c>
      <c r="AK25" s="3"/>
      <c r="AL25" s="2" t="s">
        <v>151</v>
      </c>
      <c r="AM25" s="2" t="s">
        <v>152</v>
      </c>
      <c r="AN25" s="58">
        <v>1829.75</v>
      </c>
      <c r="AO25" s="4" t="str">
        <f t="shared" si="24"/>
        <v>2.2.8</v>
      </c>
      <c r="AP25" s="5">
        <f t="shared" si="13"/>
        <v>1829.75</v>
      </c>
      <c r="AQ25" s="3"/>
      <c r="AR25" s="3" t="s">
        <v>105</v>
      </c>
      <c r="AS25" s="3" t="s">
        <v>106</v>
      </c>
      <c r="AT25" s="55">
        <v>637421.63</v>
      </c>
      <c r="AU25" s="4" t="str">
        <f t="shared" si="14"/>
        <v>2.2.8</v>
      </c>
      <c r="AV25" s="5">
        <f t="shared" si="15"/>
        <v>637421.63</v>
      </c>
      <c r="AW25" s="3"/>
      <c r="AX25" s="3" t="s">
        <v>245</v>
      </c>
      <c r="AY25" s="3" t="s">
        <v>246</v>
      </c>
      <c r="AZ25" s="3">
        <v>5000</v>
      </c>
      <c r="BA25" s="4" t="str">
        <f t="shared" si="16"/>
        <v>2.2.7</v>
      </c>
      <c r="BB25" s="5">
        <f t="shared" si="17"/>
        <v>5000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2"/>
      <c r="C26" s="2"/>
      <c r="D26" s="2"/>
      <c r="E26" s="4" t="str">
        <f t="shared" si="0"/>
        <v/>
      </c>
      <c r="F26" s="5">
        <f t="shared" si="1"/>
        <v>0</v>
      </c>
      <c r="G26" s="3"/>
      <c r="H26" s="2" t="s">
        <v>155</v>
      </c>
      <c r="I26" s="2" t="s">
        <v>156</v>
      </c>
      <c r="J26" s="2">
        <v>1127.9000000000001</v>
      </c>
      <c r="K26" s="4" t="str">
        <f t="shared" si="25"/>
        <v>2.2.9</v>
      </c>
      <c r="L26" s="5">
        <f t="shared" si="26"/>
        <v>1127.9000000000001</v>
      </c>
      <c r="M26" s="3"/>
      <c r="N26" s="2" t="s">
        <v>130</v>
      </c>
      <c r="O26" s="2" t="s">
        <v>131</v>
      </c>
      <c r="P26" s="2">
        <v>144450</v>
      </c>
      <c r="Q26" s="4" t="str">
        <f t="shared" si="5"/>
        <v>2.3.3</v>
      </c>
      <c r="R26" s="5">
        <f t="shared" si="6"/>
        <v>144450</v>
      </c>
      <c r="S26" s="3"/>
      <c r="T26" s="2" t="s">
        <v>199</v>
      </c>
      <c r="U26" s="2" t="s">
        <v>200</v>
      </c>
      <c r="V26" s="2">
        <v>381355.94</v>
      </c>
      <c r="W26" s="4" t="str">
        <f t="shared" si="7"/>
        <v>2.2.7</v>
      </c>
      <c r="X26" s="5">
        <f t="shared" si="8"/>
        <v>381355.94</v>
      </c>
      <c r="Y26" s="3"/>
      <c r="Z26" s="2" t="s">
        <v>107</v>
      </c>
      <c r="AA26" s="2" t="s">
        <v>108</v>
      </c>
      <c r="AB26" s="2">
        <v>55232.29</v>
      </c>
      <c r="AC26" s="4" t="str">
        <f t="shared" si="9"/>
        <v>2.3.1</v>
      </c>
      <c r="AD26" s="5">
        <f t="shared" si="10"/>
        <v>55232.29</v>
      </c>
      <c r="AE26" s="3"/>
      <c r="AF26" s="3" t="s">
        <v>151</v>
      </c>
      <c r="AG26" s="3" t="s">
        <v>152</v>
      </c>
      <c r="AH26" s="3">
        <v>1932.55</v>
      </c>
      <c r="AI26" s="4" t="str">
        <f t="shared" si="11"/>
        <v>2.2.8</v>
      </c>
      <c r="AJ26" s="5">
        <f t="shared" si="12"/>
        <v>1932.55</v>
      </c>
      <c r="AK26" s="3"/>
      <c r="AL26" s="2" t="s">
        <v>233</v>
      </c>
      <c r="AM26" s="2" t="s">
        <v>234</v>
      </c>
      <c r="AN26" s="58">
        <v>51000</v>
      </c>
      <c r="AO26" s="4" t="str">
        <f t="shared" si="24"/>
        <v>2.2.8</v>
      </c>
      <c r="AP26" s="5">
        <f t="shared" si="13"/>
        <v>51000</v>
      </c>
      <c r="AQ26" s="3"/>
      <c r="AR26" s="3" t="s">
        <v>107</v>
      </c>
      <c r="AS26" s="3" t="s">
        <v>108</v>
      </c>
      <c r="AT26" s="55">
        <v>21552</v>
      </c>
      <c r="AU26" s="4" t="str">
        <f t="shared" si="14"/>
        <v>2.3.1</v>
      </c>
      <c r="AV26" s="5">
        <f t="shared" si="15"/>
        <v>21552</v>
      </c>
      <c r="AW26" s="3"/>
      <c r="AX26" s="3" t="s">
        <v>147</v>
      </c>
      <c r="AY26" s="3" t="s">
        <v>148</v>
      </c>
      <c r="AZ26" s="3">
        <v>6408.8</v>
      </c>
      <c r="BA26" s="4" t="str">
        <f t="shared" si="16"/>
        <v>2.2.7</v>
      </c>
      <c r="BB26" s="5">
        <f t="shared" si="17"/>
        <v>6408.8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2"/>
      <c r="C27" s="2"/>
      <c r="D27" s="2"/>
      <c r="E27" s="4" t="str">
        <f t="shared" si="0"/>
        <v/>
      </c>
      <c r="F27" s="5">
        <f t="shared" si="1"/>
        <v>0</v>
      </c>
      <c r="G27" s="3"/>
      <c r="H27" s="2" t="s">
        <v>107</v>
      </c>
      <c r="I27" s="2" t="s">
        <v>108</v>
      </c>
      <c r="J27" s="2">
        <v>46325.47</v>
      </c>
      <c r="K27" s="4" t="str">
        <f t="shared" si="25"/>
        <v>2.3.1</v>
      </c>
      <c r="L27" s="5">
        <f t="shared" si="26"/>
        <v>46325.47</v>
      </c>
      <c r="M27" s="3"/>
      <c r="N27" s="2" t="s">
        <v>159</v>
      </c>
      <c r="O27" s="2" t="s">
        <v>160</v>
      </c>
      <c r="P27" s="2">
        <v>1150650</v>
      </c>
      <c r="Q27" s="4" t="str">
        <f t="shared" si="5"/>
        <v>2.3.7</v>
      </c>
      <c r="R27" s="5">
        <f t="shared" si="6"/>
        <v>1150650</v>
      </c>
      <c r="S27" s="3"/>
      <c r="T27" s="2" t="s">
        <v>103</v>
      </c>
      <c r="U27" s="2" t="s">
        <v>104</v>
      </c>
      <c r="V27" s="2">
        <v>63901.91</v>
      </c>
      <c r="W27" s="4" t="str">
        <f t="shared" si="7"/>
        <v>2.2.8</v>
      </c>
      <c r="X27" s="5">
        <f t="shared" si="8"/>
        <v>63901.91</v>
      </c>
      <c r="Y27" s="3"/>
      <c r="Z27" s="2" t="s">
        <v>205</v>
      </c>
      <c r="AA27" s="2" t="s">
        <v>206</v>
      </c>
      <c r="AB27" s="2">
        <v>356.94</v>
      </c>
      <c r="AC27" s="4" t="str">
        <f t="shared" si="9"/>
        <v>2.3.6</v>
      </c>
      <c r="AD27" s="5">
        <f t="shared" si="10"/>
        <v>356.94</v>
      </c>
      <c r="AE27" s="3"/>
      <c r="AF27" s="3" t="s">
        <v>229</v>
      </c>
      <c r="AG27" s="3" t="s">
        <v>230</v>
      </c>
      <c r="AH27" s="3">
        <v>521700</v>
      </c>
      <c r="AI27" s="4" t="str">
        <f t="shared" si="11"/>
        <v>2.2.8</v>
      </c>
      <c r="AJ27" s="5">
        <f t="shared" si="12"/>
        <v>521700</v>
      </c>
      <c r="AK27" s="3"/>
      <c r="AL27" s="2" t="s">
        <v>105</v>
      </c>
      <c r="AM27" s="2" t="s">
        <v>106</v>
      </c>
      <c r="AN27" s="58">
        <v>194665.2</v>
      </c>
      <c r="AO27" s="4" t="str">
        <f t="shared" si="24"/>
        <v>2.2.8</v>
      </c>
      <c r="AP27" s="5">
        <f t="shared" si="13"/>
        <v>194665.2</v>
      </c>
      <c r="AQ27" s="3"/>
      <c r="AR27" s="3" t="s">
        <v>239</v>
      </c>
      <c r="AS27" s="3" t="s">
        <v>240</v>
      </c>
      <c r="AT27" s="55">
        <v>637635.49</v>
      </c>
      <c r="AU27" s="4" t="str">
        <f t="shared" si="14"/>
        <v>2.3.3</v>
      </c>
      <c r="AV27" s="5">
        <f t="shared" si="15"/>
        <v>637635.49</v>
      </c>
      <c r="AW27" s="3"/>
      <c r="AX27" s="3" t="s">
        <v>197</v>
      </c>
      <c r="AY27" s="3" t="s">
        <v>198</v>
      </c>
      <c r="AZ27" s="3">
        <v>85753.47</v>
      </c>
      <c r="BA27" s="4" t="str">
        <f t="shared" si="16"/>
        <v>2.2.7</v>
      </c>
      <c r="BB27" s="5">
        <f t="shared" si="17"/>
        <v>85753.47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2"/>
      <c r="C28" s="2"/>
      <c r="D28" s="2"/>
      <c r="E28" s="4" t="str">
        <f t="shared" si="0"/>
        <v/>
      </c>
      <c r="F28" s="5">
        <f t="shared" si="1"/>
        <v>0</v>
      </c>
      <c r="G28" s="3"/>
      <c r="H28" s="2" t="s">
        <v>157</v>
      </c>
      <c r="I28" s="2" t="s">
        <v>158</v>
      </c>
      <c r="J28" s="2">
        <v>51541.15</v>
      </c>
      <c r="K28" s="4" t="str">
        <f t="shared" si="25"/>
        <v>2.3.3</v>
      </c>
      <c r="L28" s="5">
        <f t="shared" si="26"/>
        <v>51541.15</v>
      </c>
      <c r="M28" s="3"/>
      <c r="N28" s="2" t="s">
        <v>161</v>
      </c>
      <c r="O28" s="2" t="s">
        <v>162</v>
      </c>
      <c r="P28" s="2">
        <v>471250</v>
      </c>
      <c r="Q28" s="4" t="str">
        <f t="shared" si="5"/>
        <v>2.3.7</v>
      </c>
      <c r="R28" s="5">
        <f t="shared" si="6"/>
        <v>471250</v>
      </c>
      <c r="S28" s="3"/>
      <c r="T28" s="2" t="s">
        <v>151</v>
      </c>
      <c r="U28" s="2" t="s">
        <v>152</v>
      </c>
      <c r="V28" s="2">
        <v>5875.6</v>
      </c>
      <c r="W28" s="4" t="str">
        <f t="shared" si="7"/>
        <v>2.2.8</v>
      </c>
      <c r="X28" s="5">
        <f t="shared" si="8"/>
        <v>5875.6</v>
      </c>
      <c r="Y28" s="3"/>
      <c r="Z28" s="2" t="s">
        <v>207</v>
      </c>
      <c r="AA28" s="2" t="s">
        <v>208</v>
      </c>
      <c r="AB28" s="2">
        <v>2056</v>
      </c>
      <c r="AC28" s="4" t="str">
        <f t="shared" si="9"/>
        <v>2.3.6</v>
      </c>
      <c r="AD28" s="5">
        <f t="shared" si="10"/>
        <v>2056</v>
      </c>
      <c r="AE28" s="3"/>
      <c r="AF28" s="3" t="s">
        <v>153</v>
      </c>
      <c r="AG28" s="3" t="s">
        <v>154</v>
      </c>
      <c r="AH28" s="3">
        <v>138983.04999999999</v>
      </c>
      <c r="AI28" s="4" t="str">
        <f t="shared" si="11"/>
        <v>2.2.8</v>
      </c>
      <c r="AJ28" s="5">
        <f t="shared" si="12"/>
        <v>138983.04999999999</v>
      </c>
      <c r="AK28" s="3"/>
      <c r="AL28" s="2" t="s">
        <v>107</v>
      </c>
      <c r="AM28" s="2" t="s">
        <v>108</v>
      </c>
      <c r="AN28" s="58">
        <v>21237.31</v>
      </c>
      <c r="AO28" s="4" t="str">
        <f t="shared" si="24"/>
        <v>2.3.1</v>
      </c>
      <c r="AP28" s="5">
        <f t="shared" si="13"/>
        <v>21237.31</v>
      </c>
      <c r="AQ28" s="3"/>
      <c r="AR28" s="3" t="s">
        <v>207</v>
      </c>
      <c r="AS28" s="3" t="s">
        <v>208</v>
      </c>
      <c r="AT28" s="55">
        <v>183050.85</v>
      </c>
      <c r="AU28" s="4" t="str">
        <f t="shared" si="14"/>
        <v>2.3.6</v>
      </c>
      <c r="AV28" s="5">
        <f t="shared" si="15"/>
        <v>183050.85</v>
      </c>
      <c r="AW28" s="3"/>
      <c r="AX28" s="3" t="s">
        <v>247</v>
      </c>
      <c r="AY28" s="3" t="s">
        <v>248</v>
      </c>
      <c r="AZ28" s="3">
        <v>4162.24</v>
      </c>
      <c r="BA28" s="4" t="str">
        <f t="shared" si="16"/>
        <v>2.2.7</v>
      </c>
      <c r="BB28" s="5">
        <f t="shared" si="17"/>
        <v>4162.24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2"/>
      <c r="C29" s="2"/>
      <c r="D29" s="2"/>
      <c r="E29" s="4" t="str">
        <f t="shared" si="0"/>
        <v/>
      </c>
      <c r="F29" s="5">
        <f t="shared" si="1"/>
        <v>0</v>
      </c>
      <c r="G29" s="3"/>
      <c r="H29" s="2" t="s">
        <v>159</v>
      </c>
      <c r="I29" s="2" t="s">
        <v>160</v>
      </c>
      <c r="J29" s="2">
        <v>500000</v>
      </c>
      <c r="K29" s="4" t="str">
        <f t="shared" si="25"/>
        <v>2.3.7</v>
      </c>
      <c r="L29" s="5">
        <f t="shared" si="26"/>
        <v>500000</v>
      </c>
      <c r="M29" s="3"/>
      <c r="N29" s="2" t="s">
        <v>163</v>
      </c>
      <c r="O29" s="2" t="s">
        <v>164</v>
      </c>
      <c r="P29" s="2">
        <v>985</v>
      </c>
      <c r="Q29" s="4" t="str">
        <f t="shared" si="5"/>
        <v>2.3.7</v>
      </c>
      <c r="R29" s="5">
        <f t="shared" si="6"/>
        <v>985</v>
      </c>
      <c r="S29" s="3"/>
      <c r="T29" s="2" t="s">
        <v>105</v>
      </c>
      <c r="U29" s="2" t="s">
        <v>106</v>
      </c>
      <c r="V29" s="2">
        <v>592343.41</v>
      </c>
      <c r="W29" s="4" t="str">
        <f t="shared" si="7"/>
        <v>2.2.8</v>
      </c>
      <c r="X29" s="5">
        <f t="shared" si="8"/>
        <v>592343.41</v>
      </c>
      <c r="Y29" s="3"/>
      <c r="Z29" s="2" t="s">
        <v>219</v>
      </c>
      <c r="AA29" s="2" t="s">
        <v>220</v>
      </c>
      <c r="AB29" s="2">
        <v>220000</v>
      </c>
      <c r="AC29" s="4" t="str">
        <f t="shared" si="9"/>
        <v>2.3.6</v>
      </c>
      <c r="AD29" s="5">
        <f t="shared" si="10"/>
        <v>220000</v>
      </c>
      <c r="AE29" s="3"/>
      <c r="AF29" s="3" t="s">
        <v>105</v>
      </c>
      <c r="AG29" s="3" t="s">
        <v>106</v>
      </c>
      <c r="AH29" s="3">
        <v>204375.06</v>
      </c>
      <c r="AI29" s="4" t="str">
        <f t="shared" si="11"/>
        <v>2.2.8</v>
      </c>
      <c r="AJ29" s="5">
        <f t="shared" si="12"/>
        <v>204375.06</v>
      </c>
      <c r="AK29" s="3"/>
      <c r="AL29" s="2" t="s">
        <v>235</v>
      </c>
      <c r="AM29" s="2" t="s">
        <v>236</v>
      </c>
      <c r="AN29" s="58">
        <v>139400</v>
      </c>
      <c r="AO29" s="4" t="str">
        <f t="shared" si="24"/>
        <v>2.3.6</v>
      </c>
      <c r="AP29" s="5">
        <f t="shared" si="13"/>
        <v>139400</v>
      </c>
      <c r="AQ29" s="3"/>
      <c r="AR29" s="3" t="s">
        <v>159</v>
      </c>
      <c r="AS29" s="3" t="s">
        <v>160</v>
      </c>
      <c r="AT29" s="55">
        <v>583550</v>
      </c>
      <c r="AU29" s="4" t="str">
        <f t="shared" si="14"/>
        <v>2.3.7</v>
      </c>
      <c r="AV29" s="5">
        <f t="shared" si="15"/>
        <v>583550</v>
      </c>
      <c r="AW29" s="3"/>
      <c r="AX29" s="3" t="s">
        <v>181</v>
      </c>
      <c r="AY29" s="3" t="s">
        <v>182</v>
      </c>
      <c r="AZ29" s="3">
        <v>3000</v>
      </c>
      <c r="BA29" s="4" t="str">
        <f t="shared" si="16"/>
        <v>2.2.7</v>
      </c>
      <c r="BB29" s="5">
        <f t="shared" si="17"/>
        <v>3000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2"/>
      <c r="C30" s="2"/>
      <c r="D30" s="2"/>
      <c r="E30" s="4" t="str">
        <f t="shared" si="0"/>
        <v/>
      </c>
      <c r="F30" s="5">
        <f t="shared" si="1"/>
        <v>0</v>
      </c>
      <c r="G30" s="3"/>
      <c r="H30" s="2" t="s">
        <v>161</v>
      </c>
      <c r="I30" s="2" t="s">
        <v>162</v>
      </c>
      <c r="J30" s="2">
        <v>200000</v>
      </c>
      <c r="K30" s="4" t="str">
        <f t="shared" si="25"/>
        <v>2.3.7</v>
      </c>
      <c r="L30" s="5">
        <f t="shared" si="26"/>
        <v>200000</v>
      </c>
      <c r="M30" s="3"/>
      <c r="N30" s="2" t="s">
        <v>167</v>
      </c>
      <c r="O30" s="2" t="s">
        <v>168</v>
      </c>
      <c r="P30" s="2">
        <v>148400</v>
      </c>
      <c r="Q30" s="4" t="str">
        <f t="shared" si="5"/>
        <v>2.3.7</v>
      </c>
      <c r="R30" s="5">
        <f t="shared" si="6"/>
        <v>148400</v>
      </c>
      <c r="S30" s="3"/>
      <c r="T30" s="2" t="s">
        <v>155</v>
      </c>
      <c r="U30" s="2" t="s">
        <v>156</v>
      </c>
      <c r="V30" s="2">
        <v>7444.12</v>
      </c>
      <c r="W30" s="4" t="str">
        <f t="shared" si="7"/>
        <v>2.2.9</v>
      </c>
      <c r="X30" s="5">
        <f t="shared" si="8"/>
        <v>7444.12</v>
      </c>
      <c r="Y30" s="3"/>
      <c r="Z30" s="2" t="s">
        <v>159</v>
      </c>
      <c r="AA30" s="2" t="s">
        <v>160</v>
      </c>
      <c r="AB30" s="2">
        <v>558350</v>
      </c>
      <c r="AC30" s="4" t="str">
        <f t="shared" si="9"/>
        <v>2.3.7</v>
      </c>
      <c r="AD30" s="5">
        <f t="shared" si="10"/>
        <v>558350</v>
      </c>
      <c r="AE30" s="3"/>
      <c r="AF30" s="3" t="s">
        <v>155</v>
      </c>
      <c r="AG30" s="3" t="s">
        <v>156</v>
      </c>
      <c r="AH30" s="3">
        <v>2040</v>
      </c>
      <c r="AI30" s="4" t="str">
        <f t="shared" si="11"/>
        <v>2.2.9</v>
      </c>
      <c r="AJ30" s="5">
        <f t="shared" si="12"/>
        <v>2040</v>
      </c>
      <c r="AK30" s="3"/>
      <c r="AL30" s="2" t="s">
        <v>159</v>
      </c>
      <c r="AM30" s="2" t="s">
        <v>160</v>
      </c>
      <c r="AN30" s="58">
        <v>429400</v>
      </c>
      <c r="AO30" s="4" t="str">
        <f t="shared" si="24"/>
        <v>2.3.7</v>
      </c>
      <c r="AP30" s="5">
        <f t="shared" si="13"/>
        <v>429400</v>
      </c>
      <c r="AQ30" s="3"/>
      <c r="AR30" s="3" t="s">
        <v>161</v>
      </c>
      <c r="AS30" s="3" t="s">
        <v>162</v>
      </c>
      <c r="AT30" s="55">
        <v>281100</v>
      </c>
      <c r="AU30" s="4" t="str">
        <f t="shared" si="14"/>
        <v>2.3.7</v>
      </c>
      <c r="AV30" s="5">
        <f t="shared" si="15"/>
        <v>281100</v>
      </c>
      <c r="AW30" s="3"/>
      <c r="AX30" s="3" t="s">
        <v>103</v>
      </c>
      <c r="AY30" s="3" t="s">
        <v>104</v>
      </c>
      <c r="AZ30" s="3">
        <v>53643.360000000001</v>
      </c>
      <c r="BA30" s="4" t="str">
        <f t="shared" si="16"/>
        <v>2.2.8</v>
      </c>
      <c r="BB30" s="5">
        <f t="shared" si="17"/>
        <v>53643.360000000001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2"/>
      <c r="C31" s="2"/>
      <c r="D31" s="2"/>
      <c r="E31" s="4" t="str">
        <f t="shared" si="0"/>
        <v/>
      </c>
      <c r="F31" s="5">
        <f t="shared" si="1"/>
        <v>0</v>
      </c>
      <c r="G31" s="3"/>
      <c r="H31" s="2" t="s">
        <v>163</v>
      </c>
      <c r="I31" s="2" t="s">
        <v>164</v>
      </c>
      <c r="J31" s="2">
        <v>975</v>
      </c>
      <c r="K31" s="4" t="str">
        <f t="shared" si="25"/>
        <v>2.3.7</v>
      </c>
      <c r="L31" s="5">
        <f t="shared" si="26"/>
        <v>975</v>
      </c>
      <c r="M31" s="3"/>
      <c r="N31" s="2" t="s">
        <v>169</v>
      </c>
      <c r="O31" s="2" t="s">
        <v>170</v>
      </c>
      <c r="P31" s="2">
        <v>69880.86</v>
      </c>
      <c r="Q31" s="4" t="str">
        <f t="shared" si="5"/>
        <v>2.3.9</v>
      </c>
      <c r="R31" s="5">
        <f t="shared" si="6"/>
        <v>69880.86</v>
      </c>
      <c r="S31" s="3"/>
      <c r="T31" s="2" t="s">
        <v>107</v>
      </c>
      <c r="U31" s="2" t="s">
        <v>108</v>
      </c>
      <c r="V31" s="2">
        <v>124574</v>
      </c>
      <c r="W31" s="4" t="str">
        <f t="shared" si="7"/>
        <v>2.3.1</v>
      </c>
      <c r="X31" s="5">
        <f t="shared" si="8"/>
        <v>124574</v>
      </c>
      <c r="Y31" s="3"/>
      <c r="Z31" s="2" t="s">
        <v>161</v>
      </c>
      <c r="AA31" s="2" t="s">
        <v>162</v>
      </c>
      <c r="AB31" s="2">
        <v>318500</v>
      </c>
      <c r="AC31" s="4" t="str">
        <f t="shared" si="9"/>
        <v>2.3.7</v>
      </c>
      <c r="AD31" s="5">
        <f t="shared" si="10"/>
        <v>318500</v>
      </c>
      <c r="AE31" s="3"/>
      <c r="AF31" s="3" t="s">
        <v>107</v>
      </c>
      <c r="AG31" s="3" t="s">
        <v>108</v>
      </c>
      <c r="AH31" s="3">
        <v>42126.09</v>
      </c>
      <c r="AI31" s="4" t="str">
        <f t="shared" si="11"/>
        <v>2.3.1</v>
      </c>
      <c r="AJ31" s="5">
        <f t="shared" si="12"/>
        <v>42126.09</v>
      </c>
      <c r="AK31" s="3"/>
      <c r="AL31" s="2" t="s">
        <v>161</v>
      </c>
      <c r="AM31" s="2" t="s">
        <v>162</v>
      </c>
      <c r="AN31" s="58">
        <v>286690</v>
      </c>
      <c r="AO31" s="4" t="str">
        <f t="shared" si="24"/>
        <v>2.3.7</v>
      </c>
      <c r="AP31" s="5">
        <f t="shared" si="13"/>
        <v>286690</v>
      </c>
      <c r="AQ31" s="3"/>
      <c r="AR31" s="3" t="s">
        <v>167</v>
      </c>
      <c r="AS31" s="3" t="s">
        <v>168</v>
      </c>
      <c r="AT31" s="55">
        <v>390000</v>
      </c>
      <c r="AU31" s="4" t="str">
        <f t="shared" si="14"/>
        <v>2.3.7</v>
      </c>
      <c r="AV31" s="5">
        <f t="shared" si="15"/>
        <v>390000</v>
      </c>
      <c r="AW31" s="3"/>
      <c r="AX31" s="3" t="s">
        <v>149</v>
      </c>
      <c r="AY31" s="3" t="s">
        <v>150</v>
      </c>
      <c r="AZ31" s="3">
        <v>5900</v>
      </c>
      <c r="BA31" s="4" t="str">
        <f t="shared" si="16"/>
        <v>2.2.8</v>
      </c>
      <c r="BB31" s="5">
        <f t="shared" si="17"/>
        <v>5900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2"/>
      <c r="C32" s="2"/>
      <c r="D32" s="2"/>
      <c r="E32" s="4" t="str">
        <f t="shared" si="0"/>
        <v/>
      </c>
      <c r="F32" s="5">
        <f t="shared" si="1"/>
        <v>0</v>
      </c>
      <c r="G32" s="3"/>
      <c r="H32" s="2" t="s">
        <v>165</v>
      </c>
      <c r="I32" s="2" t="s">
        <v>166</v>
      </c>
      <c r="J32" s="2">
        <v>125164</v>
      </c>
      <c r="K32" s="4" t="str">
        <f t="shared" si="25"/>
        <v>2.3.7</v>
      </c>
      <c r="L32" s="5">
        <f t="shared" si="26"/>
        <v>125164</v>
      </c>
      <c r="M32" s="3"/>
      <c r="N32" s="2" t="s">
        <v>171</v>
      </c>
      <c r="O32" s="2" t="s">
        <v>172</v>
      </c>
      <c r="P32" s="2">
        <v>5133</v>
      </c>
      <c r="Q32" s="4" t="str">
        <f t="shared" si="5"/>
        <v>2.3.9</v>
      </c>
      <c r="R32" s="5">
        <f t="shared" si="6"/>
        <v>5133</v>
      </c>
      <c r="S32" s="3"/>
      <c r="T32" s="2" t="s">
        <v>201</v>
      </c>
      <c r="U32" s="2" t="s">
        <v>202</v>
      </c>
      <c r="V32" s="2">
        <v>120780.5</v>
      </c>
      <c r="W32" s="4" t="str">
        <f t="shared" si="7"/>
        <v>2.3.3</v>
      </c>
      <c r="X32" s="5">
        <f t="shared" si="8"/>
        <v>120780.5</v>
      </c>
      <c r="Y32" s="3"/>
      <c r="Z32" s="2" t="s">
        <v>163</v>
      </c>
      <c r="AA32" s="2" t="s">
        <v>164</v>
      </c>
      <c r="AB32" s="2">
        <v>1985</v>
      </c>
      <c r="AC32" s="4" t="str">
        <f t="shared" si="9"/>
        <v>2.3.7</v>
      </c>
      <c r="AD32" s="5">
        <f t="shared" si="10"/>
        <v>1985</v>
      </c>
      <c r="AE32" s="3"/>
      <c r="AF32" s="3" t="s">
        <v>159</v>
      </c>
      <c r="AG32" s="3" t="s">
        <v>160</v>
      </c>
      <c r="AH32" s="3">
        <v>509400</v>
      </c>
      <c r="AI32" s="4" t="str">
        <f t="shared" si="11"/>
        <v>2.3.7</v>
      </c>
      <c r="AJ32" s="5">
        <f t="shared" si="12"/>
        <v>509400</v>
      </c>
      <c r="AK32" s="3"/>
      <c r="AL32" s="2" t="s">
        <v>163</v>
      </c>
      <c r="AM32" s="2" t="s">
        <v>164</v>
      </c>
      <c r="AN32" s="58">
        <v>1830</v>
      </c>
      <c r="AO32" s="4" t="str">
        <f t="shared" si="24"/>
        <v>2.3.7</v>
      </c>
      <c r="AP32" s="5">
        <f t="shared" si="13"/>
        <v>1830</v>
      </c>
      <c r="AQ32" s="3"/>
      <c r="AR32" s="3" t="s">
        <v>171</v>
      </c>
      <c r="AS32" s="3" t="s">
        <v>172</v>
      </c>
      <c r="AT32" s="55">
        <v>29400</v>
      </c>
      <c r="AU32" s="4" t="str">
        <f t="shared" si="14"/>
        <v>2.3.9</v>
      </c>
      <c r="AV32" s="5">
        <f t="shared" si="15"/>
        <v>29400</v>
      </c>
      <c r="AW32" s="3"/>
      <c r="AX32" s="3" t="s">
        <v>227</v>
      </c>
      <c r="AY32" s="3" t="s">
        <v>228</v>
      </c>
      <c r="AZ32" s="3">
        <v>301.95</v>
      </c>
      <c r="BA32" s="4" t="str">
        <f t="shared" si="16"/>
        <v>2.2.8</v>
      </c>
      <c r="BB32" s="5">
        <f t="shared" si="17"/>
        <v>301.95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2"/>
      <c r="C33" s="2"/>
      <c r="D33" s="2"/>
      <c r="E33" s="4" t="str">
        <f t="shared" si="0"/>
        <v/>
      </c>
      <c r="F33" s="5">
        <f t="shared" si="1"/>
        <v>0</v>
      </c>
      <c r="G33" s="3"/>
      <c r="H33" s="2" t="s">
        <v>167</v>
      </c>
      <c r="I33" s="2" t="s">
        <v>168</v>
      </c>
      <c r="J33" s="2">
        <v>264792</v>
      </c>
      <c r="K33" s="4" t="str">
        <f t="shared" si="25"/>
        <v>2.3.7</v>
      </c>
      <c r="L33" s="5">
        <f t="shared" si="26"/>
        <v>264792</v>
      </c>
      <c r="M33" s="3"/>
      <c r="N33" s="2" t="s">
        <v>173</v>
      </c>
      <c r="O33" s="2" t="s">
        <v>174</v>
      </c>
      <c r="P33" s="2">
        <v>194.95</v>
      </c>
      <c r="Q33" s="4" t="str">
        <f t="shared" si="5"/>
        <v>2.3.9</v>
      </c>
      <c r="R33" s="5">
        <f t="shared" si="6"/>
        <v>194.95</v>
      </c>
      <c r="S33" s="3"/>
      <c r="T33" s="2" t="s">
        <v>157</v>
      </c>
      <c r="U33" s="2" t="s">
        <v>158</v>
      </c>
      <c r="V33" s="2">
        <v>2766</v>
      </c>
      <c r="W33" s="4" t="str">
        <f t="shared" si="7"/>
        <v>2.3.3</v>
      </c>
      <c r="X33" s="5">
        <f t="shared" si="8"/>
        <v>2766</v>
      </c>
      <c r="Y33" s="3"/>
      <c r="Z33" s="2" t="s">
        <v>221</v>
      </c>
      <c r="AA33" s="2" t="s">
        <v>222</v>
      </c>
      <c r="AB33" s="2">
        <v>662500</v>
      </c>
      <c r="AC33" s="4" t="str">
        <f t="shared" si="9"/>
        <v>2.3.7</v>
      </c>
      <c r="AD33" s="5">
        <f t="shared" si="10"/>
        <v>662500</v>
      </c>
      <c r="AE33" s="3"/>
      <c r="AF33" s="3" t="s">
        <v>161</v>
      </c>
      <c r="AG33" s="3" t="s">
        <v>162</v>
      </c>
      <c r="AH33" s="3">
        <v>244500</v>
      </c>
      <c r="AI33" s="4" t="str">
        <f t="shared" si="11"/>
        <v>2.3.7</v>
      </c>
      <c r="AJ33" s="5">
        <f t="shared" si="12"/>
        <v>244500</v>
      </c>
      <c r="AK33" s="3"/>
      <c r="AL33" s="2" t="s">
        <v>221</v>
      </c>
      <c r="AM33" s="2" t="s">
        <v>222</v>
      </c>
      <c r="AN33" s="58">
        <v>1477125</v>
      </c>
      <c r="AO33" s="4" t="str">
        <f t="shared" si="24"/>
        <v>2.3.7</v>
      </c>
      <c r="AP33" s="5">
        <f t="shared" si="13"/>
        <v>1477125</v>
      </c>
      <c r="AQ33" s="3"/>
      <c r="AR33" s="3" t="s">
        <v>175</v>
      </c>
      <c r="AS33" s="3" t="s">
        <v>176</v>
      </c>
      <c r="AT33" s="55">
        <v>182250</v>
      </c>
      <c r="AU33" s="4" t="str">
        <f t="shared" si="14"/>
        <v>2.3.9</v>
      </c>
      <c r="AV33" s="5">
        <f t="shared" si="15"/>
        <v>182250</v>
      </c>
      <c r="AW33" s="3"/>
      <c r="AX33" s="3" t="s">
        <v>151</v>
      </c>
      <c r="AY33" s="3" t="s">
        <v>152</v>
      </c>
      <c r="AZ33" s="3">
        <v>1536.75</v>
      </c>
      <c r="BA33" s="4" t="str">
        <f t="shared" si="16"/>
        <v>2.2.8</v>
      </c>
      <c r="BB33" s="5">
        <f t="shared" si="17"/>
        <v>1536.75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2"/>
      <c r="C34" s="2"/>
      <c r="D34" s="2"/>
      <c r="E34" s="4" t="str">
        <f t="shared" si="0"/>
        <v/>
      </c>
      <c r="F34" s="5">
        <f t="shared" si="1"/>
        <v>0</v>
      </c>
      <c r="G34" s="3"/>
      <c r="H34" s="2" t="s">
        <v>169</v>
      </c>
      <c r="I34" s="2" t="s">
        <v>170</v>
      </c>
      <c r="J34" s="2">
        <v>1784.35</v>
      </c>
      <c r="K34" s="4" t="str">
        <f t="shared" si="25"/>
        <v>2.3.9</v>
      </c>
      <c r="L34" s="5">
        <f t="shared" si="26"/>
        <v>1784.35</v>
      </c>
      <c r="M34" s="3"/>
      <c r="N34" s="2" t="s">
        <v>175</v>
      </c>
      <c r="O34" s="2" t="s">
        <v>176</v>
      </c>
      <c r="P34" s="2">
        <v>4000</v>
      </c>
      <c r="Q34" s="4" t="str">
        <f t="shared" si="5"/>
        <v>2.3.9</v>
      </c>
      <c r="R34" s="5">
        <f t="shared" si="6"/>
        <v>4000</v>
      </c>
      <c r="S34" s="3"/>
      <c r="T34" s="2" t="s">
        <v>203</v>
      </c>
      <c r="U34" s="2" t="s">
        <v>204</v>
      </c>
      <c r="V34" s="2">
        <v>123855.94</v>
      </c>
      <c r="W34" s="4" t="str">
        <f t="shared" si="7"/>
        <v>2.3.6</v>
      </c>
      <c r="X34" s="5">
        <f t="shared" si="8"/>
        <v>123855.94</v>
      </c>
      <c r="Y34" s="3"/>
      <c r="Z34" s="2" t="s">
        <v>167</v>
      </c>
      <c r="AA34" s="2" t="s">
        <v>168</v>
      </c>
      <c r="AB34" s="2">
        <v>422620</v>
      </c>
      <c r="AC34" s="4" t="str">
        <f t="shared" si="9"/>
        <v>2.3.7</v>
      </c>
      <c r="AD34" s="5">
        <f t="shared" si="10"/>
        <v>422620</v>
      </c>
      <c r="AE34" s="3"/>
      <c r="AF34" s="3" t="s">
        <v>221</v>
      </c>
      <c r="AG34" s="3" t="s">
        <v>222</v>
      </c>
      <c r="AH34" s="3">
        <v>576875</v>
      </c>
      <c r="AI34" s="4" t="str">
        <f t="shared" si="11"/>
        <v>2.3.7</v>
      </c>
      <c r="AJ34" s="5">
        <f t="shared" si="12"/>
        <v>576875</v>
      </c>
      <c r="AK34" s="3"/>
      <c r="AL34" s="2" t="s">
        <v>167</v>
      </c>
      <c r="AM34" s="2" t="s">
        <v>168</v>
      </c>
      <c r="AN34" s="58">
        <v>500500</v>
      </c>
      <c r="AO34" s="4" t="str">
        <f t="shared" si="24"/>
        <v>2.3.7</v>
      </c>
      <c r="AP34" s="5">
        <f t="shared" si="13"/>
        <v>500500</v>
      </c>
      <c r="AQ34" s="3"/>
      <c r="AR34" s="3" t="s">
        <v>209</v>
      </c>
      <c r="AS34" s="3" t="s">
        <v>210</v>
      </c>
      <c r="AT34" s="55">
        <v>1140406.01</v>
      </c>
      <c r="AU34" s="4" t="str">
        <f t="shared" ref="AU34:AU62" si="27">MID(AR34,1,5)</f>
        <v>2.3.9</v>
      </c>
      <c r="AV34" s="5">
        <f t="shared" si="15"/>
        <v>1140406.01</v>
      </c>
      <c r="AW34" s="3"/>
      <c r="AX34" s="3" t="s">
        <v>105</v>
      </c>
      <c r="AY34" s="3" t="s">
        <v>106</v>
      </c>
      <c r="AZ34" s="3">
        <v>1160136.33</v>
      </c>
      <c r="BA34" s="4" t="str">
        <f t="shared" ref="BA34:BA62" si="28">MID(AX34,1,5)</f>
        <v>2.2.8</v>
      </c>
      <c r="BB34" s="5">
        <f t="shared" si="17"/>
        <v>1160136.33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2"/>
      <c r="C35" s="2"/>
      <c r="D35" s="2"/>
      <c r="E35" s="4" t="str">
        <f t="shared" si="0"/>
        <v/>
      </c>
      <c r="F35" s="5">
        <f t="shared" si="1"/>
        <v>0</v>
      </c>
      <c r="G35" s="3"/>
      <c r="H35" s="2" t="s">
        <v>171</v>
      </c>
      <c r="I35" s="2" t="s">
        <v>172</v>
      </c>
      <c r="J35" s="2">
        <v>325</v>
      </c>
      <c r="K35" s="4" t="str">
        <f t="shared" si="25"/>
        <v>2.3.9</v>
      </c>
      <c r="L35" s="5">
        <f t="shared" si="26"/>
        <v>325</v>
      </c>
      <c r="M35" s="3"/>
      <c r="N35" s="2" t="s">
        <v>185</v>
      </c>
      <c r="O35" s="2" t="s">
        <v>186</v>
      </c>
      <c r="P35" s="2">
        <v>31705</v>
      </c>
      <c r="Q35" s="4" t="str">
        <f t="shared" si="5"/>
        <v>2.6.5</v>
      </c>
      <c r="R35" s="5">
        <f t="shared" si="6"/>
        <v>31705</v>
      </c>
      <c r="S35" s="3"/>
      <c r="T35" s="2" t="s">
        <v>205</v>
      </c>
      <c r="U35" s="2" t="s">
        <v>206</v>
      </c>
      <c r="V35" s="2">
        <v>350053.93</v>
      </c>
      <c r="W35" s="4" t="str">
        <f t="shared" si="7"/>
        <v>2.3.6</v>
      </c>
      <c r="X35" s="5">
        <f t="shared" si="8"/>
        <v>350053.93</v>
      </c>
      <c r="Y35" s="3"/>
      <c r="Z35" s="2" t="s">
        <v>171</v>
      </c>
      <c r="AA35" s="2" t="s">
        <v>172</v>
      </c>
      <c r="AB35" s="2">
        <v>4814.3999999999996</v>
      </c>
      <c r="AC35" s="4" t="str">
        <f t="shared" si="9"/>
        <v>2.3.9</v>
      </c>
      <c r="AD35" s="5">
        <f t="shared" si="10"/>
        <v>4814.3999999999996</v>
      </c>
      <c r="AE35" s="3"/>
      <c r="AF35" s="3" t="s">
        <v>167</v>
      </c>
      <c r="AG35" s="3" t="s">
        <v>168</v>
      </c>
      <c r="AH35" s="3">
        <v>195480</v>
      </c>
      <c r="AI35" s="4" t="str">
        <f t="shared" si="11"/>
        <v>2.3.7</v>
      </c>
      <c r="AJ35" s="5">
        <f t="shared" si="12"/>
        <v>195480</v>
      </c>
      <c r="AK35" s="3"/>
      <c r="AL35" s="2" t="s">
        <v>169</v>
      </c>
      <c r="AM35" s="2" t="s">
        <v>170</v>
      </c>
      <c r="AN35" s="58">
        <v>1456.76</v>
      </c>
      <c r="AO35" s="4" t="str">
        <f t="shared" si="24"/>
        <v>2.3.9</v>
      </c>
      <c r="AP35" s="5">
        <f t="shared" si="13"/>
        <v>1456.76</v>
      </c>
      <c r="AQ35" s="3"/>
      <c r="AR35" s="3" t="s">
        <v>223</v>
      </c>
      <c r="AS35" s="3" t="s">
        <v>224</v>
      </c>
      <c r="AT35" s="55">
        <v>135000</v>
      </c>
      <c r="AU35" s="4" t="str">
        <f t="shared" si="27"/>
        <v>2.6.5</v>
      </c>
      <c r="AV35" s="5">
        <f t="shared" si="15"/>
        <v>135000</v>
      </c>
      <c r="AW35" s="3"/>
      <c r="AX35" s="3" t="s">
        <v>249</v>
      </c>
      <c r="AY35" s="3" t="s">
        <v>250</v>
      </c>
      <c r="AZ35" s="3">
        <v>164800</v>
      </c>
      <c r="BA35" s="4" t="str">
        <f t="shared" si="28"/>
        <v>2.2.9</v>
      </c>
      <c r="BB35" s="5">
        <f t="shared" si="17"/>
        <v>164800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2"/>
      <c r="C36" s="2"/>
      <c r="D36" s="2"/>
      <c r="E36" s="4" t="str">
        <f t="shared" si="0"/>
        <v/>
      </c>
      <c r="F36" s="5">
        <f t="shared" si="1"/>
        <v>0</v>
      </c>
      <c r="G36" s="3"/>
      <c r="H36" s="2" t="s">
        <v>173</v>
      </c>
      <c r="I36" s="2" t="s">
        <v>174</v>
      </c>
      <c r="J36" s="2">
        <v>1039.51</v>
      </c>
      <c r="K36" s="4" t="str">
        <f t="shared" si="25"/>
        <v>2.3.9</v>
      </c>
      <c r="L36" s="5">
        <f t="shared" si="26"/>
        <v>1039.51</v>
      </c>
      <c r="M36" s="3"/>
      <c r="N36" s="2"/>
      <c r="O36" s="2"/>
      <c r="P36" s="2"/>
      <c r="Q36" s="4" t="str">
        <f t="shared" si="5"/>
        <v/>
      </c>
      <c r="R36" s="5">
        <f t="shared" si="6"/>
        <v>0</v>
      </c>
      <c r="S36" s="3"/>
      <c r="T36" s="2" t="s">
        <v>207</v>
      </c>
      <c r="U36" s="2" t="s">
        <v>208</v>
      </c>
      <c r="V36" s="2">
        <v>955</v>
      </c>
      <c r="W36" s="4" t="str">
        <f t="shared" si="7"/>
        <v>2.3.6</v>
      </c>
      <c r="X36" s="5">
        <f t="shared" si="8"/>
        <v>955</v>
      </c>
      <c r="Y36" s="3"/>
      <c r="Z36" s="2" t="s">
        <v>175</v>
      </c>
      <c r="AA36" s="2" t="s">
        <v>176</v>
      </c>
      <c r="AB36" s="2">
        <v>72996.070000000007</v>
      </c>
      <c r="AC36" s="4" t="str">
        <f t="shared" si="9"/>
        <v>2.3.9</v>
      </c>
      <c r="AD36" s="5">
        <f t="shared" si="10"/>
        <v>72996.070000000007</v>
      </c>
      <c r="AE36" s="3"/>
      <c r="AF36" s="3" t="s">
        <v>169</v>
      </c>
      <c r="AG36" s="3" t="s">
        <v>170</v>
      </c>
      <c r="AH36" s="3">
        <v>1968.8</v>
      </c>
      <c r="AI36" s="4" t="str">
        <f t="shared" si="11"/>
        <v>2.3.9</v>
      </c>
      <c r="AJ36" s="5">
        <f t="shared" si="12"/>
        <v>1968.8</v>
      </c>
      <c r="AK36" s="3"/>
      <c r="AL36" s="2" t="s">
        <v>171</v>
      </c>
      <c r="AM36" s="2" t="s">
        <v>172</v>
      </c>
      <c r="AN36" s="58">
        <v>489.95</v>
      </c>
      <c r="AO36" s="4" t="str">
        <f t="shared" si="24"/>
        <v>2.3.9</v>
      </c>
      <c r="AP36" s="5">
        <f t="shared" si="13"/>
        <v>489.95</v>
      </c>
      <c r="AQ36" s="3"/>
      <c r="AR36" s="3"/>
      <c r="AS36" s="3"/>
      <c r="AT36" s="55"/>
      <c r="AU36" s="4" t="str">
        <f t="shared" si="27"/>
        <v/>
      </c>
      <c r="AV36" s="5">
        <f t="shared" si="15"/>
        <v>0</v>
      </c>
      <c r="AW36" s="3"/>
      <c r="AX36" s="3" t="s">
        <v>107</v>
      </c>
      <c r="AY36" s="3" t="s">
        <v>108</v>
      </c>
      <c r="AZ36" s="3">
        <v>33912.17</v>
      </c>
      <c r="BA36" s="4" t="str">
        <f t="shared" si="28"/>
        <v>2.3.1</v>
      </c>
      <c r="BB36" s="5">
        <f t="shared" si="17"/>
        <v>33912.17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2"/>
      <c r="C37" s="2"/>
      <c r="D37" s="2"/>
      <c r="E37" s="4" t="str">
        <f t="shared" si="0"/>
        <v/>
      </c>
      <c r="F37" s="5">
        <f t="shared" si="1"/>
        <v>0</v>
      </c>
      <c r="G37" s="3"/>
      <c r="H37" s="2" t="s">
        <v>175</v>
      </c>
      <c r="I37" s="2" t="s">
        <v>176</v>
      </c>
      <c r="J37" s="2">
        <v>1300.3599999999999</v>
      </c>
      <c r="K37" s="4" t="str">
        <f t="shared" si="25"/>
        <v>2.3.9</v>
      </c>
      <c r="L37" s="5">
        <f t="shared" si="26"/>
        <v>1300.3599999999999</v>
      </c>
      <c r="M37" s="3"/>
      <c r="N37" s="2"/>
      <c r="O37" s="2"/>
      <c r="P37" s="2"/>
      <c r="Q37" s="4" t="str">
        <f t="shared" si="5"/>
        <v/>
      </c>
      <c r="R37" s="5">
        <f t="shared" si="6"/>
        <v>0</v>
      </c>
      <c r="S37" s="3"/>
      <c r="T37" s="2" t="s">
        <v>159</v>
      </c>
      <c r="U37" s="2" t="s">
        <v>160</v>
      </c>
      <c r="V37" s="2">
        <v>276000</v>
      </c>
      <c r="W37" s="4" t="str">
        <f t="shared" si="7"/>
        <v>2.3.7</v>
      </c>
      <c r="X37" s="5">
        <f t="shared" si="8"/>
        <v>276000</v>
      </c>
      <c r="Y37" s="3"/>
      <c r="Z37" s="2" t="s">
        <v>209</v>
      </c>
      <c r="AA37" s="2" t="s">
        <v>210</v>
      </c>
      <c r="AB37" s="2">
        <v>3201.51</v>
      </c>
      <c r="AC37" s="4" t="str">
        <f t="shared" si="9"/>
        <v>2.3.9</v>
      </c>
      <c r="AD37" s="5">
        <f t="shared" si="10"/>
        <v>3201.51</v>
      </c>
      <c r="AE37" s="3"/>
      <c r="AF37" s="3" t="s">
        <v>171</v>
      </c>
      <c r="AG37" s="3" t="s">
        <v>172</v>
      </c>
      <c r="AH37" s="3">
        <v>1000</v>
      </c>
      <c r="AI37" s="4" t="str">
        <f t="shared" si="11"/>
        <v>2.3.9</v>
      </c>
      <c r="AJ37" s="5">
        <f t="shared" si="12"/>
        <v>1000</v>
      </c>
      <c r="AK37" s="3"/>
      <c r="AL37" s="2" t="s">
        <v>173</v>
      </c>
      <c r="AM37" s="2" t="s">
        <v>174</v>
      </c>
      <c r="AN37" s="58">
        <v>1607.1</v>
      </c>
      <c r="AO37" s="4" t="str">
        <f t="shared" si="24"/>
        <v>2.3.9</v>
      </c>
      <c r="AP37" s="5">
        <f t="shared" si="13"/>
        <v>1607.1</v>
      </c>
      <c r="AQ37" s="3"/>
      <c r="AR37" s="3"/>
      <c r="AS37" s="3"/>
      <c r="AT37" s="55"/>
      <c r="AU37" s="4" t="str">
        <f t="shared" si="27"/>
        <v/>
      </c>
      <c r="AV37" s="5">
        <f t="shared" si="15"/>
        <v>0</v>
      </c>
      <c r="AW37" s="3"/>
      <c r="AX37" s="3" t="s">
        <v>157</v>
      </c>
      <c r="AY37" s="3" t="s">
        <v>158</v>
      </c>
      <c r="AZ37" s="3">
        <v>34558.550000000003</v>
      </c>
      <c r="BA37" s="4" t="str">
        <f t="shared" si="28"/>
        <v>2.3.3</v>
      </c>
      <c r="BB37" s="5">
        <f t="shared" si="17"/>
        <v>34558.550000000003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2"/>
      <c r="C38" s="2"/>
      <c r="D38" s="2"/>
      <c r="E38" s="4" t="str">
        <f t="shared" si="0"/>
        <v/>
      </c>
      <c r="F38" s="5">
        <f t="shared" si="1"/>
        <v>0</v>
      </c>
      <c r="G38" s="3"/>
      <c r="H38" s="2" t="s">
        <v>177</v>
      </c>
      <c r="I38" s="2" t="s">
        <v>178</v>
      </c>
      <c r="J38" s="2">
        <v>90</v>
      </c>
      <c r="K38" s="4" t="str">
        <f t="shared" si="25"/>
        <v>2.3.9</v>
      </c>
      <c r="L38" s="5">
        <f t="shared" si="26"/>
        <v>90</v>
      </c>
      <c r="M38" s="3"/>
      <c r="N38" s="2"/>
      <c r="O38" s="2"/>
      <c r="P38" s="2"/>
      <c r="Q38" s="4" t="str">
        <f t="shared" si="5"/>
        <v/>
      </c>
      <c r="R38" s="5">
        <f t="shared" si="6"/>
        <v>0</v>
      </c>
      <c r="S38" s="3"/>
      <c r="T38" s="2" t="s">
        <v>161</v>
      </c>
      <c r="U38" s="2" t="s">
        <v>162</v>
      </c>
      <c r="V38" s="2">
        <v>86000</v>
      </c>
      <c r="W38" s="4" t="str">
        <f t="shared" si="7"/>
        <v>2.3.7</v>
      </c>
      <c r="X38" s="5">
        <f t="shared" si="8"/>
        <v>86000</v>
      </c>
      <c r="Y38" s="3"/>
      <c r="Z38" s="2" t="s">
        <v>177</v>
      </c>
      <c r="AA38" s="2" t="s">
        <v>178</v>
      </c>
      <c r="AB38" s="2">
        <v>2360</v>
      </c>
      <c r="AC38" s="4" t="str">
        <f t="shared" si="9"/>
        <v>2.3.9</v>
      </c>
      <c r="AD38" s="5">
        <f t="shared" si="10"/>
        <v>2360</v>
      </c>
      <c r="AE38" s="3"/>
      <c r="AF38" s="3" t="s">
        <v>175</v>
      </c>
      <c r="AG38" s="3" t="s">
        <v>176</v>
      </c>
      <c r="AH38" s="3">
        <v>58549.120000000003</v>
      </c>
      <c r="AI38" s="4" t="str">
        <f t="shared" si="11"/>
        <v>2.3.9</v>
      </c>
      <c r="AJ38" s="5">
        <f t="shared" si="12"/>
        <v>58549.120000000003</v>
      </c>
      <c r="AK38" s="3"/>
      <c r="AL38" s="2" t="s">
        <v>175</v>
      </c>
      <c r="AM38" s="2" t="s">
        <v>176</v>
      </c>
      <c r="AN38" s="58">
        <v>26270</v>
      </c>
      <c r="AO38" s="4" t="str">
        <f t="shared" si="24"/>
        <v>2.3.9</v>
      </c>
      <c r="AP38" s="5">
        <f t="shared" si="13"/>
        <v>26270</v>
      </c>
      <c r="AQ38" s="3"/>
      <c r="AR38" s="3"/>
      <c r="AS38" s="3"/>
      <c r="AT38" s="55"/>
      <c r="AU38" s="4" t="str">
        <f t="shared" si="27"/>
        <v/>
      </c>
      <c r="AV38" s="5">
        <f t="shared" si="15"/>
        <v>0</v>
      </c>
      <c r="AW38" s="3"/>
      <c r="AX38" s="3" t="s">
        <v>159</v>
      </c>
      <c r="AY38" s="3" t="s">
        <v>160</v>
      </c>
      <c r="AZ38" s="3">
        <v>448800</v>
      </c>
      <c r="BA38" s="4" t="str">
        <f t="shared" si="28"/>
        <v>2.3.7</v>
      </c>
      <c r="BB38" s="5">
        <f t="shared" si="17"/>
        <v>448800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2"/>
      <c r="C39" s="2"/>
      <c r="D39" s="2"/>
      <c r="E39" s="4" t="str">
        <f t="shared" si="0"/>
        <v/>
      </c>
      <c r="F39" s="5">
        <f t="shared" si="1"/>
        <v>0</v>
      </c>
      <c r="G39" s="3"/>
      <c r="H39" s="2" t="s">
        <v>179</v>
      </c>
      <c r="I39" s="2" t="s">
        <v>180</v>
      </c>
      <c r="J39" s="2">
        <v>2445161.17</v>
      </c>
      <c r="K39" s="4" t="str">
        <f t="shared" si="25"/>
        <v>2.7.2</v>
      </c>
      <c r="L39" s="5">
        <f t="shared" si="26"/>
        <v>2445161.17</v>
      </c>
      <c r="M39" s="3"/>
      <c r="N39" s="2"/>
      <c r="O39" s="2"/>
      <c r="P39" s="2"/>
      <c r="Q39" s="4" t="str">
        <f t="shared" si="5"/>
        <v/>
      </c>
      <c r="R39" s="5">
        <f t="shared" si="6"/>
        <v>0</v>
      </c>
      <c r="S39" s="3"/>
      <c r="T39" s="2" t="s">
        <v>167</v>
      </c>
      <c r="U39" s="2" t="s">
        <v>168</v>
      </c>
      <c r="V39" s="2">
        <v>195000</v>
      </c>
      <c r="W39" s="4" t="str">
        <f t="shared" si="7"/>
        <v>2.3.7</v>
      </c>
      <c r="X39" s="5">
        <f t="shared" si="8"/>
        <v>195000</v>
      </c>
      <c r="Y39" s="3"/>
      <c r="Z39" s="2" t="s">
        <v>223</v>
      </c>
      <c r="AA39" s="2" t="s">
        <v>224</v>
      </c>
      <c r="AB39" s="2">
        <v>209260</v>
      </c>
      <c r="AC39" s="4" t="str">
        <f t="shared" si="9"/>
        <v>2.6.5</v>
      </c>
      <c r="AD39" s="5">
        <f t="shared" si="10"/>
        <v>209260</v>
      </c>
      <c r="AE39" s="3"/>
      <c r="AF39" s="3" t="s">
        <v>209</v>
      </c>
      <c r="AG39" s="3" t="s">
        <v>210</v>
      </c>
      <c r="AH39" s="3">
        <v>56450</v>
      </c>
      <c r="AI39" s="4" t="str">
        <f t="shared" si="11"/>
        <v>2.3.9</v>
      </c>
      <c r="AJ39" s="5">
        <f t="shared" si="12"/>
        <v>56450</v>
      </c>
      <c r="AK39" s="3"/>
      <c r="AL39" s="2" t="s">
        <v>209</v>
      </c>
      <c r="AM39" s="2" t="s">
        <v>210</v>
      </c>
      <c r="AN39" s="58">
        <v>530</v>
      </c>
      <c r="AO39" s="4" t="str">
        <f t="shared" si="24"/>
        <v>2.3.9</v>
      </c>
      <c r="AP39" s="5">
        <f t="shared" si="13"/>
        <v>530</v>
      </c>
      <c r="AQ39" s="3"/>
      <c r="AR39" s="3"/>
      <c r="AS39" s="3"/>
      <c r="AT39" s="55"/>
      <c r="AU39" s="4" t="str">
        <f t="shared" si="27"/>
        <v/>
      </c>
      <c r="AV39" s="5">
        <f t="shared" si="15"/>
        <v>0</v>
      </c>
      <c r="AW39" s="3"/>
      <c r="AX39" s="3" t="s">
        <v>161</v>
      </c>
      <c r="AY39" s="3" t="s">
        <v>162</v>
      </c>
      <c r="AZ39" s="3">
        <v>203000</v>
      </c>
      <c r="BA39" s="4" t="str">
        <f t="shared" si="28"/>
        <v>2.3.7</v>
      </c>
      <c r="BB39" s="5">
        <f t="shared" si="17"/>
        <v>203000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2"/>
      <c r="C40" s="2"/>
      <c r="D40" s="2"/>
      <c r="E40" s="4" t="str">
        <f t="shared" si="0"/>
        <v/>
      </c>
      <c r="F40" s="5">
        <f t="shared" si="1"/>
        <v>0</v>
      </c>
      <c r="G40" s="3"/>
      <c r="H40" s="2"/>
      <c r="I40" s="2"/>
      <c r="J40" s="2"/>
      <c r="K40" s="4" t="str">
        <f t="shared" si="25"/>
        <v/>
      </c>
      <c r="L40" s="5">
        <f t="shared" si="26"/>
        <v>0</v>
      </c>
      <c r="M40" s="3"/>
      <c r="N40" s="2"/>
      <c r="O40" s="2"/>
      <c r="P40" s="2"/>
      <c r="Q40" s="4" t="str">
        <f t="shared" si="5"/>
        <v/>
      </c>
      <c r="R40" s="5">
        <f t="shared" si="6"/>
        <v>0</v>
      </c>
      <c r="S40" s="3"/>
      <c r="T40" s="2" t="s">
        <v>171</v>
      </c>
      <c r="U40" s="2" t="s">
        <v>172</v>
      </c>
      <c r="V40" s="2">
        <v>45058.87</v>
      </c>
      <c r="W40" s="4" t="str">
        <f t="shared" si="7"/>
        <v>2.3.9</v>
      </c>
      <c r="X40" s="5">
        <f t="shared" si="8"/>
        <v>45058.87</v>
      </c>
      <c r="Y40" s="3"/>
      <c r="Z40" s="2"/>
      <c r="AA40" s="2"/>
      <c r="AB40" s="2"/>
      <c r="AC40" s="4" t="str">
        <f t="shared" si="9"/>
        <v/>
      </c>
      <c r="AD40" s="5">
        <f t="shared" si="10"/>
        <v>0</v>
      </c>
      <c r="AE40" s="3"/>
      <c r="AF40" s="3" t="s">
        <v>177</v>
      </c>
      <c r="AG40" s="3" t="s">
        <v>178</v>
      </c>
      <c r="AH40" s="3">
        <v>3702</v>
      </c>
      <c r="AI40" s="4" t="str">
        <f t="shared" si="11"/>
        <v>2.3.9</v>
      </c>
      <c r="AJ40" s="5">
        <f t="shared" si="12"/>
        <v>3702</v>
      </c>
      <c r="AK40" s="3"/>
      <c r="AL40" s="2" t="s">
        <v>177</v>
      </c>
      <c r="AM40" s="2" t="s">
        <v>178</v>
      </c>
      <c r="AN40" s="58">
        <v>12150.92</v>
      </c>
      <c r="AO40" s="4" t="str">
        <f t="shared" si="24"/>
        <v>2.3.9</v>
      </c>
      <c r="AP40" s="5">
        <f t="shared" si="13"/>
        <v>12150.92</v>
      </c>
      <c r="AQ40" s="3"/>
      <c r="AR40" s="3"/>
      <c r="AS40" s="3"/>
      <c r="AT40" s="55"/>
      <c r="AU40" s="4" t="str">
        <f t="shared" si="27"/>
        <v/>
      </c>
      <c r="AV40" s="5">
        <f t="shared" si="15"/>
        <v>0</v>
      </c>
      <c r="AW40" s="3"/>
      <c r="AX40" s="3" t="s">
        <v>163</v>
      </c>
      <c r="AY40" s="3" t="s">
        <v>164</v>
      </c>
      <c r="AZ40" s="3">
        <v>2050</v>
      </c>
      <c r="BA40" s="4" t="str">
        <f t="shared" si="28"/>
        <v>2.3.7</v>
      </c>
      <c r="BB40" s="5">
        <f t="shared" si="17"/>
        <v>2050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2"/>
      <c r="C41" s="2"/>
      <c r="D41" s="2"/>
      <c r="E41" s="4" t="str">
        <f t="shared" si="0"/>
        <v/>
      </c>
      <c r="F41" s="5">
        <f t="shared" si="1"/>
        <v>0</v>
      </c>
      <c r="G41" s="3"/>
      <c r="H41" s="2"/>
      <c r="I41" s="2"/>
      <c r="J41" s="2"/>
      <c r="K41" s="4" t="str">
        <f t="shared" si="25"/>
        <v/>
      </c>
      <c r="L41" s="5">
        <f t="shared" si="26"/>
        <v>0</v>
      </c>
      <c r="M41" s="3"/>
      <c r="N41" s="2"/>
      <c r="O41" s="2"/>
      <c r="P41" s="2"/>
      <c r="Q41" s="4" t="str">
        <f t="shared" si="5"/>
        <v/>
      </c>
      <c r="R41" s="5">
        <f t="shared" si="6"/>
        <v>0</v>
      </c>
      <c r="S41" s="3"/>
      <c r="T41" s="2" t="s">
        <v>173</v>
      </c>
      <c r="U41" s="2" t="s">
        <v>174</v>
      </c>
      <c r="V41" s="2">
        <v>420.37</v>
      </c>
      <c r="W41" s="4" t="str">
        <f t="shared" si="7"/>
        <v>2.3.9</v>
      </c>
      <c r="X41" s="5">
        <f t="shared" si="8"/>
        <v>420.37</v>
      </c>
      <c r="Y41" s="3"/>
      <c r="Z41" s="2"/>
      <c r="AA41" s="2"/>
      <c r="AB41" s="2"/>
      <c r="AC41" s="4" t="str">
        <f t="shared" si="9"/>
        <v/>
      </c>
      <c r="AD41" s="5">
        <f t="shared" si="10"/>
        <v>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 t="s">
        <v>223</v>
      </c>
      <c r="AM41" s="3" t="s">
        <v>224</v>
      </c>
      <c r="AN41" s="3">
        <v>358560</v>
      </c>
      <c r="AO41" s="4" t="str">
        <f t="shared" ref="AO41:AO62" si="32">MID(AL41,1,5)</f>
        <v>2.6.5</v>
      </c>
      <c r="AP41" s="5">
        <f t="shared" si="13"/>
        <v>358560</v>
      </c>
      <c r="AQ41" s="3"/>
      <c r="AR41" s="3"/>
      <c r="AS41" s="3"/>
      <c r="AT41" s="55"/>
      <c r="AU41" s="4" t="str">
        <f t="shared" si="27"/>
        <v/>
      </c>
      <c r="AV41" s="5">
        <f t="shared" si="15"/>
        <v>0</v>
      </c>
      <c r="AW41" s="3"/>
      <c r="AX41" s="3" t="s">
        <v>165</v>
      </c>
      <c r="AY41" s="3" t="s">
        <v>166</v>
      </c>
      <c r="AZ41" s="3">
        <v>960</v>
      </c>
      <c r="BA41" s="4" t="str">
        <f t="shared" si="28"/>
        <v>2.3.7</v>
      </c>
      <c r="BB41" s="5">
        <f t="shared" si="17"/>
        <v>960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2"/>
      <c r="C42" s="2"/>
      <c r="D42" s="2"/>
      <c r="E42" s="4" t="str">
        <f t="shared" si="0"/>
        <v/>
      </c>
      <c r="F42" s="5">
        <f t="shared" si="1"/>
        <v>0</v>
      </c>
      <c r="G42" s="3"/>
      <c r="H42" s="2"/>
      <c r="I42" s="2"/>
      <c r="J42" s="2"/>
      <c r="K42" s="4" t="str">
        <f t="shared" si="25"/>
        <v/>
      </c>
      <c r="L42" s="5">
        <f t="shared" si="26"/>
        <v>0</v>
      </c>
      <c r="M42" s="3"/>
      <c r="N42" s="2"/>
      <c r="O42" s="2"/>
      <c r="P42" s="2"/>
      <c r="Q42" s="4" t="str">
        <f t="shared" si="5"/>
        <v/>
      </c>
      <c r="R42" s="5">
        <f t="shared" si="6"/>
        <v>0</v>
      </c>
      <c r="S42" s="3"/>
      <c r="T42" s="2" t="s">
        <v>175</v>
      </c>
      <c r="U42" s="2" t="s">
        <v>176</v>
      </c>
      <c r="V42" s="2">
        <v>22236.9</v>
      </c>
      <c r="W42" s="4" t="str">
        <f t="shared" si="7"/>
        <v>2.3.9</v>
      </c>
      <c r="X42" s="5">
        <f t="shared" si="8"/>
        <v>22236.9</v>
      </c>
      <c r="Y42" s="3"/>
      <c r="Z42" s="2"/>
      <c r="AA42" s="2"/>
      <c r="AB42" s="2"/>
      <c r="AC42" s="4" t="str">
        <f t="shared" si="9"/>
        <v/>
      </c>
      <c r="AD42" s="5">
        <f t="shared" si="10"/>
        <v>0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 t="s">
        <v>237</v>
      </c>
      <c r="AM42" s="3" t="s">
        <v>238</v>
      </c>
      <c r="AN42" s="3">
        <v>100022</v>
      </c>
      <c r="AO42" s="4" t="str">
        <f t="shared" si="32"/>
        <v>2.6.5</v>
      </c>
      <c r="AP42" s="5">
        <f t="shared" si="13"/>
        <v>100022</v>
      </c>
      <c r="AQ42" s="3"/>
      <c r="AR42" s="3"/>
      <c r="AS42" s="3"/>
      <c r="AT42" s="55"/>
      <c r="AU42" s="4" t="str">
        <f t="shared" si="27"/>
        <v/>
      </c>
      <c r="AV42" s="5">
        <f t="shared" si="15"/>
        <v>0</v>
      </c>
      <c r="AW42" s="3"/>
      <c r="AX42" s="3" t="s">
        <v>221</v>
      </c>
      <c r="AY42" s="3" t="s">
        <v>222</v>
      </c>
      <c r="AZ42" s="3">
        <v>1650000</v>
      </c>
      <c r="BA42" s="4" t="str">
        <f t="shared" si="28"/>
        <v>2.3.7</v>
      </c>
      <c r="BB42" s="5">
        <f t="shared" si="17"/>
        <v>1650000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2"/>
      <c r="C43" s="2"/>
      <c r="D43" s="2"/>
      <c r="E43" s="4" t="str">
        <f t="shared" si="0"/>
        <v/>
      </c>
      <c r="F43" s="5">
        <f t="shared" si="1"/>
        <v>0</v>
      </c>
      <c r="G43" s="3"/>
      <c r="H43" s="2"/>
      <c r="I43" s="2"/>
      <c r="J43" s="2"/>
      <c r="K43" s="4" t="str">
        <f t="shared" si="25"/>
        <v/>
      </c>
      <c r="L43" s="5">
        <f t="shared" si="26"/>
        <v>0</v>
      </c>
      <c r="M43" s="3"/>
      <c r="N43" s="2"/>
      <c r="O43" s="2"/>
      <c r="P43" s="2"/>
      <c r="Q43" s="4" t="str">
        <f t="shared" si="5"/>
        <v/>
      </c>
      <c r="R43" s="5">
        <f t="shared" si="6"/>
        <v>0</v>
      </c>
      <c r="S43" s="3"/>
      <c r="T43" s="2" t="s">
        <v>209</v>
      </c>
      <c r="U43" s="2" t="s">
        <v>210</v>
      </c>
      <c r="V43" s="2">
        <v>1314814.95</v>
      </c>
      <c r="W43" s="4" t="str">
        <f t="shared" si="7"/>
        <v>2.3.9</v>
      </c>
      <c r="X43" s="5">
        <f t="shared" si="8"/>
        <v>1314814.95</v>
      </c>
      <c r="Y43" s="3"/>
      <c r="Z43" s="2"/>
      <c r="AA43" s="2"/>
      <c r="AB43" s="2"/>
      <c r="AC43" s="4" t="str">
        <f t="shared" si="9"/>
        <v/>
      </c>
      <c r="AD43" s="5">
        <f t="shared" si="10"/>
        <v>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55"/>
      <c r="AU43" s="4" t="str">
        <f t="shared" si="27"/>
        <v/>
      </c>
      <c r="AV43" s="5">
        <f t="shared" si="15"/>
        <v>0</v>
      </c>
      <c r="AW43" s="3"/>
      <c r="AX43" s="3" t="s">
        <v>167</v>
      </c>
      <c r="AY43" s="3" t="s">
        <v>168</v>
      </c>
      <c r="AZ43" s="3">
        <v>824332.24</v>
      </c>
      <c r="BA43" s="4" t="str">
        <f t="shared" si="28"/>
        <v>2.3.7</v>
      </c>
      <c r="BB43" s="5">
        <f t="shared" si="17"/>
        <v>824332.24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2"/>
      <c r="C44" s="2"/>
      <c r="D44" s="2"/>
      <c r="E44" s="4" t="str">
        <f t="shared" si="0"/>
        <v/>
      </c>
      <c r="F44" s="5">
        <f t="shared" si="1"/>
        <v>0</v>
      </c>
      <c r="G44" s="3"/>
      <c r="H44" s="2"/>
      <c r="I44" s="2"/>
      <c r="J44" s="2"/>
      <c r="K44" s="4" t="str">
        <f t="shared" si="25"/>
        <v/>
      </c>
      <c r="L44" s="5">
        <f t="shared" si="26"/>
        <v>0</v>
      </c>
      <c r="M44" s="3"/>
      <c r="N44" s="2"/>
      <c r="O44" s="2"/>
      <c r="P44" s="2"/>
      <c r="Q44" s="4" t="str">
        <f t="shared" si="5"/>
        <v/>
      </c>
      <c r="R44" s="5">
        <f t="shared" si="6"/>
        <v>0</v>
      </c>
      <c r="S44" s="3"/>
      <c r="T44" s="2" t="s">
        <v>177</v>
      </c>
      <c r="U44" s="2" t="s">
        <v>178</v>
      </c>
      <c r="V44" s="2">
        <v>4535</v>
      </c>
      <c r="W44" s="4" t="str">
        <f t="shared" si="7"/>
        <v>2.3.9</v>
      </c>
      <c r="X44" s="5">
        <f t="shared" si="8"/>
        <v>4535</v>
      </c>
      <c r="Y44" s="3"/>
      <c r="Z44" s="2"/>
      <c r="AA44" s="2"/>
      <c r="AB44" s="2"/>
      <c r="AC44" s="4" t="str">
        <f t="shared" si="9"/>
        <v/>
      </c>
      <c r="AD44" s="5">
        <f t="shared" si="10"/>
        <v>0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55"/>
      <c r="AU44" s="4" t="str">
        <f t="shared" si="27"/>
        <v/>
      </c>
      <c r="AV44" s="5">
        <f t="shared" si="15"/>
        <v>0</v>
      </c>
      <c r="AW44" s="3"/>
      <c r="AX44" s="3" t="s">
        <v>169</v>
      </c>
      <c r="AY44" s="3" t="s">
        <v>170</v>
      </c>
      <c r="AZ44" s="3">
        <v>779.75</v>
      </c>
      <c r="BA44" s="4" t="str">
        <f t="shared" si="28"/>
        <v>2.3.9</v>
      </c>
      <c r="BB44" s="5">
        <f t="shared" si="17"/>
        <v>779.75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2"/>
      <c r="C45" s="2"/>
      <c r="D45" s="2"/>
      <c r="E45" s="4" t="str">
        <f t="shared" si="0"/>
        <v/>
      </c>
      <c r="F45" s="5">
        <f t="shared" si="1"/>
        <v>0</v>
      </c>
      <c r="G45" s="3"/>
      <c r="H45" s="2"/>
      <c r="I45" s="2"/>
      <c r="J45" s="2"/>
      <c r="K45" s="4" t="str">
        <f t="shared" si="25"/>
        <v/>
      </c>
      <c r="L45" s="5">
        <f t="shared" si="26"/>
        <v>0</v>
      </c>
      <c r="M45" s="3"/>
      <c r="N45" s="2"/>
      <c r="O45" s="2"/>
      <c r="P45" s="2"/>
      <c r="Q45" s="4" t="str">
        <f t="shared" si="5"/>
        <v/>
      </c>
      <c r="R45" s="5">
        <f t="shared" si="6"/>
        <v>0</v>
      </c>
      <c r="S45" s="3"/>
      <c r="T45" s="2" t="s">
        <v>211</v>
      </c>
      <c r="U45" s="2" t="s">
        <v>212</v>
      </c>
      <c r="V45" s="2">
        <v>2542.37</v>
      </c>
      <c r="W45" s="4" t="str">
        <f t="shared" si="7"/>
        <v>2.3.9</v>
      </c>
      <c r="X45" s="5">
        <f t="shared" si="8"/>
        <v>2542.37</v>
      </c>
      <c r="Y45" s="3"/>
      <c r="Z45" s="2"/>
      <c r="AA45" s="2"/>
      <c r="AB45" s="2"/>
      <c r="AC45" s="4" t="str">
        <f t="shared" si="9"/>
        <v/>
      </c>
      <c r="AD45" s="5">
        <f t="shared" si="10"/>
        <v>0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55"/>
      <c r="AU45" s="4" t="str">
        <f t="shared" si="27"/>
        <v/>
      </c>
      <c r="AV45" s="5">
        <f t="shared" si="15"/>
        <v>0</v>
      </c>
      <c r="AW45" s="3"/>
      <c r="AX45" s="3" t="s">
        <v>171</v>
      </c>
      <c r="AY45" s="3" t="s">
        <v>172</v>
      </c>
      <c r="AZ45" s="3">
        <v>445</v>
      </c>
      <c r="BA45" s="4" t="str">
        <f t="shared" si="28"/>
        <v>2.3.9</v>
      </c>
      <c r="BB45" s="5">
        <f t="shared" si="17"/>
        <v>445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2"/>
      <c r="C46" s="2"/>
      <c r="D46" s="2"/>
      <c r="E46" s="4" t="str">
        <f t="shared" si="0"/>
        <v/>
      </c>
      <c r="F46" s="5">
        <f t="shared" si="1"/>
        <v>0</v>
      </c>
      <c r="G46" s="3"/>
      <c r="H46" s="2"/>
      <c r="I46" s="2"/>
      <c r="J46" s="2"/>
      <c r="K46" s="4" t="str">
        <f t="shared" si="25"/>
        <v/>
      </c>
      <c r="L46" s="5">
        <f t="shared" si="26"/>
        <v>0</v>
      </c>
      <c r="M46" s="3"/>
      <c r="N46" s="2"/>
      <c r="O46" s="2"/>
      <c r="P46" s="2"/>
      <c r="Q46" s="4" t="str">
        <f t="shared" si="5"/>
        <v/>
      </c>
      <c r="R46" s="5">
        <f t="shared" si="6"/>
        <v>0</v>
      </c>
      <c r="S46" s="3"/>
      <c r="T46" s="2" t="s">
        <v>213</v>
      </c>
      <c r="U46" s="2" t="s">
        <v>214</v>
      </c>
      <c r="V46" s="2">
        <v>473568.28</v>
      </c>
      <c r="W46" s="4" t="str">
        <f t="shared" si="7"/>
        <v>2.4.1</v>
      </c>
      <c r="X46" s="5">
        <f t="shared" si="8"/>
        <v>473568.28</v>
      </c>
      <c r="Y46" s="3"/>
      <c r="Z46" s="2"/>
      <c r="AA46" s="2"/>
      <c r="AB46" s="2"/>
      <c r="AC46" s="4" t="str">
        <f t="shared" si="9"/>
        <v/>
      </c>
      <c r="AD46" s="5">
        <f t="shared" si="10"/>
        <v>0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55"/>
      <c r="AU46" s="4" t="str">
        <f t="shared" si="27"/>
        <v/>
      </c>
      <c r="AV46" s="5">
        <f t="shared" si="15"/>
        <v>0</v>
      </c>
      <c r="AW46" s="3"/>
      <c r="AX46" s="3" t="s">
        <v>173</v>
      </c>
      <c r="AY46" s="3" t="s">
        <v>174</v>
      </c>
      <c r="AZ46" s="3">
        <v>2829.05</v>
      </c>
      <c r="BA46" s="4" t="str">
        <f t="shared" si="28"/>
        <v>2.3.9</v>
      </c>
      <c r="BB46" s="5">
        <f t="shared" si="17"/>
        <v>2829.05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2"/>
      <c r="C47" s="2"/>
      <c r="D47" s="2"/>
      <c r="E47" s="4" t="str">
        <f t="shared" si="0"/>
        <v/>
      </c>
      <c r="F47" s="5">
        <f t="shared" si="1"/>
        <v>0</v>
      </c>
      <c r="G47" s="3"/>
      <c r="H47" s="2"/>
      <c r="I47" s="2"/>
      <c r="J47" s="2"/>
      <c r="K47" s="4" t="str">
        <f t="shared" si="25"/>
        <v/>
      </c>
      <c r="L47" s="5">
        <f t="shared" si="26"/>
        <v>0</v>
      </c>
      <c r="M47" s="3"/>
      <c r="N47" s="2"/>
      <c r="O47" s="2"/>
      <c r="P47" s="2"/>
      <c r="Q47" s="4" t="str">
        <f t="shared" si="5"/>
        <v/>
      </c>
      <c r="R47" s="5">
        <f t="shared" si="6"/>
        <v>0</v>
      </c>
      <c r="S47" s="3"/>
      <c r="T47" s="2" t="s">
        <v>215</v>
      </c>
      <c r="U47" s="2" t="s">
        <v>216</v>
      </c>
      <c r="V47" s="2">
        <v>3780</v>
      </c>
      <c r="W47" s="4" t="str">
        <f t="shared" si="7"/>
        <v>2.6.1</v>
      </c>
      <c r="X47" s="5">
        <f t="shared" si="8"/>
        <v>3780</v>
      </c>
      <c r="Y47" s="3"/>
      <c r="Z47" s="2"/>
      <c r="AA47" s="2"/>
      <c r="AB47" s="2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55"/>
      <c r="AU47" s="4" t="str">
        <f t="shared" si="27"/>
        <v/>
      </c>
      <c r="AV47" s="5">
        <f t="shared" si="15"/>
        <v>0</v>
      </c>
      <c r="AW47" s="3"/>
      <c r="AX47" s="3" t="s">
        <v>175</v>
      </c>
      <c r="AY47" s="3" t="s">
        <v>176</v>
      </c>
      <c r="AZ47" s="3">
        <v>5717.9</v>
      </c>
      <c r="BA47" s="4" t="str">
        <f t="shared" si="28"/>
        <v>2.3.9</v>
      </c>
      <c r="BB47" s="5">
        <f t="shared" si="17"/>
        <v>5717.9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2"/>
      <c r="C48" s="2"/>
      <c r="D48" s="2"/>
      <c r="E48" s="4" t="str">
        <f t="shared" si="0"/>
        <v/>
      </c>
      <c r="F48" s="5">
        <f t="shared" si="1"/>
        <v>0</v>
      </c>
      <c r="G48" s="3"/>
      <c r="H48" s="2"/>
      <c r="I48" s="2"/>
      <c r="J48" s="2"/>
      <c r="K48" s="4" t="str">
        <f t="shared" si="25"/>
        <v/>
      </c>
      <c r="L48" s="5">
        <f t="shared" si="26"/>
        <v>0</v>
      </c>
      <c r="M48" s="3"/>
      <c r="N48" s="2"/>
      <c r="O48" s="2"/>
      <c r="P48" s="2"/>
      <c r="Q48" s="4" t="str">
        <f t="shared" si="5"/>
        <v/>
      </c>
      <c r="R48" s="5">
        <f t="shared" si="6"/>
        <v>0</v>
      </c>
      <c r="S48" s="3"/>
      <c r="T48" s="2"/>
      <c r="U48" s="2"/>
      <c r="V48" s="2"/>
      <c r="W48" s="4" t="str">
        <f t="shared" si="7"/>
        <v/>
      </c>
      <c r="X48" s="5">
        <f t="shared" si="8"/>
        <v>0</v>
      </c>
      <c r="Y48" s="3"/>
      <c r="Z48" s="2"/>
      <c r="AA48" s="2"/>
      <c r="AB48" s="2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55"/>
      <c r="AU48" s="4" t="str">
        <f t="shared" si="27"/>
        <v/>
      </c>
      <c r="AV48" s="5">
        <f t="shared" si="15"/>
        <v>0</v>
      </c>
      <c r="AW48" s="3"/>
      <c r="AX48" s="3" t="s">
        <v>251</v>
      </c>
      <c r="AY48" s="3" t="s">
        <v>252</v>
      </c>
      <c r="AZ48" s="3">
        <v>1775</v>
      </c>
      <c r="BA48" s="4" t="str">
        <f t="shared" si="28"/>
        <v>2.3.9</v>
      </c>
      <c r="BB48" s="5">
        <f t="shared" si="17"/>
        <v>1775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2"/>
      <c r="C49" s="2"/>
      <c r="D49" s="2"/>
      <c r="E49" s="4" t="str">
        <f t="shared" si="0"/>
        <v/>
      </c>
      <c r="F49" s="5">
        <f t="shared" si="1"/>
        <v>0</v>
      </c>
      <c r="G49" s="3"/>
      <c r="H49" s="2"/>
      <c r="I49" s="2"/>
      <c r="J49" s="2"/>
      <c r="K49" s="4" t="str">
        <f t="shared" si="25"/>
        <v/>
      </c>
      <c r="L49" s="5">
        <f t="shared" si="26"/>
        <v>0</v>
      </c>
      <c r="M49" s="3"/>
      <c r="N49" s="2"/>
      <c r="O49" s="2"/>
      <c r="P49" s="2"/>
      <c r="Q49" s="4" t="str">
        <f t="shared" si="5"/>
        <v/>
      </c>
      <c r="R49" s="5">
        <f t="shared" si="6"/>
        <v>0</v>
      </c>
      <c r="S49" s="3"/>
      <c r="T49" s="2"/>
      <c r="U49" s="2"/>
      <c r="V49" s="2"/>
      <c r="W49" s="4" t="str">
        <f t="shared" si="7"/>
        <v/>
      </c>
      <c r="X49" s="5">
        <f t="shared" si="8"/>
        <v>0</v>
      </c>
      <c r="Y49" s="3"/>
      <c r="Z49" s="2"/>
      <c r="AA49" s="2"/>
      <c r="AB49" s="2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55"/>
      <c r="AU49" s="4" t="str">
        <f t="shared" si="27"/>
        <v/>
      </c>
      <c r="AV49" s="5">
        <f t="shared" si="15"/>
        <v>0</v>
      </c>
      <c r="AW49" s="3"/>
      <c r="AX49" s="3" t="s">
        <v>177</v>
      </c>
      <c r="AY49" s="3" t="s">
        <v>178</v>
      </c>
      <c r="AZ49" s="3">
        <v>8250</v>
      </c>
      <c r="BA49" s="4" t="str">
        <f t="shared" si="28"/>
        <v>2.3.9</v>
      </c>
      <c r="BB49" s="5">
        <f t="shared" si="17"/>
        <v>8250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2"/>
      <c r="C50" s="2"/>
      <c r="D50" s="2"/>
      <c r="E50" s="4" t="str">
        <f t="shared" si="0"/>
        <v/>
      </c>
      <c r="F50" s="5">
        <f t="shared" si="1"/>
        <v>0</v>
      </c>
      <c r="G50" s="3"/>
      <c r="H50" s="2"/>
      <c r="I50" s="2"/>
      <c r="J50" s="2"/>
      <c r="K50" s="4" t="str">
        <f t="shared" si="25"/>
        <v/>
      </c>
      <c r="L50" s="5">
        <f t="shared" si="26"/>
        <v>0</v>
      </c>
      <c r="M50" s="3"/>
      <c r="N50" s="2"/>
      <c r="O50" s="2"/>
      <c r="P50" s="2"/>
      <c r="Q50" s="4" t="str">
        <f t="shared" si="5"/>
        <v/>
      </c>
      <c r="R50" s="5">
        <f t="shared" si="6"/>
        <v>0</v>
      </c>
      <c r="S50" s="3"/>
      <c r="T50" s="2"/>
      <c r="U50" s="2"/>
      <c r="V50" s="2"/>
      <c r="W50" s="4" t="str">
        <f t="shared" si="7"/>
        <v/>
      </c>
      <c r="X50" s="5">
        <f t="shared" si="8"/>
        <v>0</v>
      </c>
      <c r="Y50" s="3"/>
      <c r="Z50" s="2"/>
      <c r="AA50" s="2"/>
      <c r="AB50" s="2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55"/>
      <c r="AU50" s="4" t="str">
        <f t="shared" si="27"/>
        <v/>
      </c>
      <c r="AV50" s="5">
        <f t="shared" si="15"/>
        <v>0</v>
      </c>
      <c r="AW50" s="3"/>
      <c r="AX50" s="3" t="s">
        <v>213</v>
      </c>
      <c r="AY50" s="3" t="s">
        <v>214</v>
      </c>
      <c r="AZ50" s="3">
        <v>298216.42</v>
      </c>
      <c r="BA50" s="4" t="str">
        <f t="shared" si="28"/>
        <v>2.4.1</v>
      </c>
      <c r="BB50" s="5">
        <f t="shared" si="17"/>
        <v>298216.42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2"/>
      <c r="C51" s="2"/>
      <c r="D51" s="2"/>
      <c r="E51" s="4" t="str">
        <f t="shared" si="0"/>
        <v/>
      </c>
      <c r="F51" s="5">
        <f t="shared" si="1"/>
        <v>0</v>
      </c>
      <c r="G51" s="3"/>
      <c r="H51" s="2"/>
      <c r="I51" s="2"/>
      <c r="J51" s="2"/>
      <c r="K51" s="4" t="str">
        <f t="shared" si="25"/>
        <v/>
      </c>
      <c r="L51" s="5">
        <f t="shared" si="26"/>
        <v>0</v>
      </c>
      <c r="M51" s="3"/>
      <c r="N51" s="2"/>
      <c r="O51" s="2"/>
      <c r="P51" s="2"/>
      <c r="Q51" s="4" t="str">
        <f t="shared" si="5"/>
        <v/>
      </c>
      <c r="R51" s="5">
        <f t="shared" si="6"/>
        <v>0</v>
      </c>
      <c r="S51" s="3"/>
      <c r="T51" s="2"/>
      <c r="U51" s="2"/>
      <c r="V51" s="2"/>
      <c r="W51" s="4" t="str">
        <f t="shared" si="7"/>
        <v/>
      </c>
      <c r="X51" s="5">
        <f t="shared" si="8"/>
        <v>0</v>
      </c>
      <c r="Y51" s="3"/>
      <c r="Z51" s="2"/>
      <c r="AA51" s="2"/>
      <c r="AB51" s="2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55"/>
      <c r="AU51" s="4" t="str">
        <f t="shared" si="27"/>
        <v/>
      </c>
      <c r="AV51" s="5">
        <f t="shared" si="15"/>
        <v>0</v>
      </c>
      <c r="AW51" s="3"/>
      <c r="AX51" s="3" t="s">
        <v>253</v>
      </c>
      <c r="AY51" s="3" t="s">
        <v>254</v>
      </c>
      <c r="AZ51" s="3">
        <v>4311022.58</v>
      </c>
      <c r="BA51" s="4" t="str">
        <f t="shared" si="28"/>
        <v>2.6.4</v>
      </c>
      <c r="BB51" s="5">
        <f t="shared" si="17"/>
        <v>4311022.58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2"/>
      <c r="C52" s="2"/>
      <c r="D52" s="2"/>
      <c r="E52" s="4" t="str">
        <f t="shared" si="0"/>
        <v/>
      </c>
      <c r="F52" s="5">
        <f t="shared" si="1"/>
        <v>0</v>
      </c>
      <c r="G52" s="3"/>
      <c r="H52" s="2"/>
      <c r="I52" s="2"/>
      <c r="J52" s="2"/>
      <c r="K52" s="4" t="str">
        <f t="shared" si="25"/>
        <v/>
      </c>
      <c r="L52" s="5">
        <f t="shared" si="26"/>
        <v>0</v>
      </c>
      <c r="M52" s="3"/>
      <c r="N52" s="2"/>
      <c r="O52" s="2"/>
      <c r="P52" s="2"/>
      <c r="Q52" s="4" t="str">
        <f t="shared" si="5"/>
        <v/>
      </c>
      <c r="R52" s="5">
        <f t="shared" si="6"/>
        <v>0</v>
      </c>
      <c r="S52" s="3"/>
      <c r="T52" s="2"/>
      <c r="U52" s="2"/>
      <c r="V52" s="2"/>
      <c r="W52" s="4" t="str">
        <f t="shared" si="7"/>
        <v/>
      </c>
      <c r="X52" s="5">
        <f t="shared" si="8"/>
        <v>0</v>
      </c>
      <c r="Y52" s="3"/>
      <c r="Z52" s="2"/>
      <c r="AA52" s="2"/>
      <c r="AB52" s="2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55"/>
      <c r="AU52" s="4" t="str">
        <f t="shared" si="27"/>
        <v/>
      </c>
      <c r="AV52" s="5">
        <f t="shared" si="15"/>
        <v>0</v>
      </c>
      <c r="AW52" s="3"/>
      <c r="AX52" s="3" t="s">
        <v>237</v>
      </c>
      <c r="AY52" s="3" t="s">
        <v>238</v>
      </c>
      <c r="AZ52" s="3">
        <v>500110</v>
      </c>
      <c r="BA52" s="4" t="str">
        <f t="shared" si="28"/>
        <v>2.6.5</v>
      </c>
      <c r="BB52" s="5">
        <f t="shared" si="17"/>
        <v>500110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2"/>
      <c r="C53" s="2"/>
      <c r="D53" s="2"/>
      <c r="E53" s="4" t="str">
        <f t="shared" si="0"/>
        <v/>
      </c>
      <c r="F53" s="5">
        <f t="shared" si="1"/>
        <v>0</v>
      </c>
      <c r="G53" s="3"/>
      <c r="H53" s="2"/>
      <c r="I53" s="2"/>
      <c r="J53" s="2"/>
      <c r="K53" s="4" t="str">
        <f t="shared" si="25"/>
        <v/>
      </c>
      <c r="L53" s="5">
        <f t="shared" si="26"/>
        <v>0</v>
      </c>
      <c r="M53" s="3"/>
      <c r="N53" s="2"/>
      <c r="O53" s="2"/>
      <c r="P53" s="2"/>
      <c r="Q53" s="4" t="str">
        <f t="shared" si="5"/>
        <v/>
      </c>
      <c r="R53" s="5">
        <f t="shared" si="6"/>
        <v>0</v>
      </c>
      <c r="S53" s="3"/>
      <c r="T53" s="2"/>
      <c r="U53" s="2"/>
      <c r="V53" s="2"/>
      <c r="W53" s="4" t="str">
        <f t="shared" si="7"/>
        <v/>
      </c>
      <c r="X53" s="5">
        <f t="shared" si="8"/>
        <v>0</v>
      </c>
      <c r="Y53" s="3"/>
      <c r="Z53" s="2"/>
      <c r="AA53" s="2"/>
      <c r="AB53" s="2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55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2"/>
      <c r="C54" s="2"/>
      <c r="D54" s="2"/>
      <c r="E54" s="4" t="str">
        <f t="shared" si="0"/>
        <v/>
      </c>
      <c r="F54" s="5">
        <f t="shared" si="1"/>
        <v>0</v>
      </c>
      <c r="G54" s="3"/>
      <c r="H54" s="2"/>
      <c r="I54" s="2"/>
      <c r="J54" s="2"/>
      <c r="K54" s="4" t="str">
        <f t="shared" si="25"/>
        <v/>
      </c>
      <c r="L54" s="5">
        <f t="shared" si="26"/>
        <v>0</v>
      </c>
      <c r="M54" s="3"/>
      <c r="N54" s="2"/>
      <c r="O54" s="2"/>
      <c r="P54" s="2"/>
      <c r="Q54" s="4" t="str">
        <f t="shared" si="5"/>
        <v/>
      </c>
      <c r="R54" s="5">
        <f t="shared" si="6"/>
        <v>0</v>
      </c>
      <c r="S54" s="3"/>
      <c r="T54" s="2"/>
      <c r="U54" s="2"/>
      <c r="V54" s="2"/>
      <c r="W54" s="4" t="str">
        <f t="shared" si="7"/>
        <v/>
      </c>
      <c r="X54" s="5">
        <f t="shared" si="8"/>
        <v>0</v>
      </c>
      <c r="Y54" s="3"/>
      <c r="Z54" s="2"/>
      <c r="AA54" s="2"/>
      <c r="AB54" s="2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55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2"/>
      <c r="C55" s="2"/>
      <c r="D55" s="2"/>
      <c r="E55" s="4" t="str">
        <f t="shared" si="0"/>
        <v/>
      </c>
      <c r="F55" s="5">
        <f t="shared" si="1"/>
        <v>0</v>
      </c>
      <c r="G55" s="3"/>
      <c r="H55" s="2"/>
      <c r="I55" s="2"/>
      <c r="J55" s="2"/>
      <c r="K55" s="4" t="str">
        <f t="shared" si="25"/>
        <v/>
      </c>
      <c r="L55" s="5">
        <f t="shared" si="26"/>
        <v>0</v>
      </c>
      <c r="M55" s="3"/>
      <c r="N55" s="2"/>
      <c r="O55" s="2"/>
      <c r="P55" s="2"/>
      <c r="Q55" s="4" t="str">
        <f t="shared" si="5"/>
        <v/>
      </c>
      <c r="R55" s="5">
        <f t="shared" si="6"/>
        <v>0</v>
      </c>
      <c r="S55" s="3"/>
      <c r="T55" s="2"/>
      <c r="U55" s="2"/>
      <c r="V55" s="2"/>
      <c r="W55" s="4" t="str">
        <f t="shared" si="7"/>
        <v/>
      </c>
      <c r="X55" s="5">
        <f t="shared" si="8"/>
        <v>0</v>
      </c>
      <c r="Y55" s="3"/>
      <c r="Z55" s="2"/>
      <c r="AA55" s="2"/>
      <c r="AB55" s="2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55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2"/>
      <c r="C56" s="2"/>
      <c r="D56" s="2"/>
      <c r="E56" s="4" t="str">
        <f t="shared" si="0"/>
        <v/>
      </c>
      <c r="F56" s="5">
        <f t="shared" si="1"/>
        <v>0</v>
      </c>
      <c r="G56" s="3"/>
      <c r="H56" s="2"/>
      <c r="I56" s="2"/>
      <c r="J56" s="2"/>
      <c r="K56" s="4" t="str">
        <f t="shared" si="25"/>
        <v/>
      </c>
      <c r="L56" s="5">
        <f t="shared" si="26"/>
        <v>0</v>
      </c>
      <c r="M56" s="3"/>
      <c r="N56" s="2"/>
      <c r="O56" s="2"/>
      <c r="P56" s="2"/>
      <c r="Q56" s="4" t="str">
        <f t="shared" si="5"/>
        <v/>
      </c>
      <c r="R56" s="5">
        <f t="shared" si="6"/>
        <v>0</v>
      </c>
      <c r="S56" s="3"/>
      <c r="T56" s="2"/>
      <c r="U56" s="2"/>
      <c r="V56" s="2"/>
      <c r="W56" s="4" t="str">
        <f t="shared" si="7"/>
        <v/>
      </c>
      <c r="X56" s="5">
        <f t="shared" si="8"/>
        <v>0</v>
      </c>
      <c r="Y56" s="3"/>
      <c r="Z56" s="2"/>
      <c r="AA56" s="2"/>
      <c r="AB56" s="2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55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2"/>
      <c r="C57" s="2"/>
      <c r="D57" s="2"/>
      <c r="E57" s="4" t="str">
        <f t="shared" si="0"/>
        <v/>
      </c>
      <c r="F57" s="5">
        <f t="shared" si="1"/>
        <v>0</v>
      </c>
      <c r="G57" s="3"/>
      <c r="H57" s="2"/>
      <c r="I57" s="2"/>
      <c r="J57" s="2"/>
      <c r="K57" s="4" t="str">
        <f t="shared" si="25"/>
        <v/>
      </c>
      <c r="L57" s="5">
        <f t="shared" si="26"/>
        <v>0</v>
      </c>
      <c r="M57" s="3"/>
      <c r="N57" s="2"/>
      <c r="O57" s="2"/>
      <c r="P57" s="2"/>
      <c r="Q57" s="4" t="str">
        <f t="shared" si="5"/>
        <v/>
      </c>
      <c r="R57" s="5">
        <f t="shared" si="6"/>
        <v>0</v>
      </c>
      <c r="S57" s="3"/>
      <c r="T57" s="2"/>
      <c r="U57" s="2"/>
      <c r="V57" s="2"/>
      <c r="W57" s="4" t="str">
        <f t="shared" si="7"/>
        <v/>
      </c>
      <c r="X57" s="5">
        <f t="shared" si="8"/>
        <v>0</v>
      </c>
      <c r="Y57" s="3"/>
      <c r="Z57" s="2"/>
      <c r="AA57" s="2"/>
      <c r="AB57" s="2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55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2"/>
      <c r="C58" s="2"/>
      <c r="D58" s="2"/>
      <c r="E58" s="4" t="str">
        <f t="shared" si="0"/>
        <v/>
      </c>
      <c r="F58" s="5">
        <f t="shared" si="1"/>
        <v>0</v>
      </c>
      <c r="G58" s="3"/>
      <c r="H58" s="2"/>
      <c r="I58" s="2"/>
      <c r="J58" s="2"/>
      <c r="K58" s="4" t="str">
        <f t="shared" si="25"/>
        <v/>
      </c>
      <c r="L58" s="5">
        <f t="shared" si="26"/>
        <v>0</v>
      </c>
      <c r="M58" s="3"/>
      <c r="N58" s="2"/>
      <c r="O58" s="2"/>
      <c r="P58" s="2"/>
      <c r="Q58" s="4" t="str">
        <f t="shared" si="5"/>
        <v/>
      </c>
      <c r="R58" s="5">
        <f t="shared" si="6"/>
        <v>0</v>
      </c>
      <c r="S58" s="3"/>
      <c r="T58" s="2"/>
      <c r="U58" s="2"/>
      <c r="V58" s="2"/>
      <c r="W58" s="4" t="str">
        <f t="shared" si="7"/>
        <v/>
      </c>
      <c r="X58" s="5">
        <f t="shared" si="8"/>
        <v>0</v>
      </c>
      <c r="Y58" s="3"/>
      <c r="Z58" s="2"/>
      <c r="AA58" s="2"/>
      <c r="AB58" s="2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55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2"/>
      <c r="C59" s="2"/>
      <c r="D59" s="2"/>
      <c r="E59" s="4" t="str">
        <f t="shared" si="0"/>
        <v/>
      </c>
      <c r="F59" s="5">
        <f t="shared" si="1"/>
        <v>0</v>
      </c>
      <c r="G59" s="3"/>
      <c r="H59" s="2"/>
      <c r="I59" s="2"/>
      <c r="J59" s="2"/>
      <c r="K59" s="4" t="str">
        <f t="shared" si="25"/>
        <v/>
      </c>
      <c r="L59" s="5">
        <f t="shared" si="26"/>
        <v>0</v>
      </c>
      <c r="M59" s="3"/>
      <c r="N59" s="2"/>
      <c r="O59" s="2"/>
      <c r="P59" s="2"/>
      <c r="Q59" s="4" t="str">
        <f t="shared" si="5"/>
        <v/>
      </c>
      <c r="R59" s="5">
        <f t="shared" si="6"/>
        <v>0</v>
      </c>
      <c r="S59" s="3"/>
      <c r="T59" s="2"/>
      <c r="U59" s="2"/>
      <c r="V59" s="2"/>
      <c r="W59" s="4" t="str">
        <f t="shared" si="7"/>
        <v/>
      </c>
      <c r="X59" s="5">
        <f t="shared" si="8"/>
        <v>0</v>
      </c>
      <c r="Y59" s="3"/>
      <c r="Z59" s="2"/>
      <c r="AA59" s="2"/>
      <c r="AB59" s="2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55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2"/>
      <c r="C60" s="2"/>
      <c r="D60" s="2"/>
      <c r="E60" s="4" t="str">
        <f t="shared" si="0"/>
        <v/>
      </c>
      <c r="F60" s="5">
        <f t="shared" si="1"/>
        <v>0</v>
      </c>
      <c r="G60" s="3"/>
      <c r="H60" s="2"/>
      <c r="I60" s="2"/>
      <c r="J60" s="2"/>
      <c r="K60" s="4" t="str">
        <f t="shared" si="25"/>
        <v/>
      </c>
      <c r="L60" s="5">
        <f t="shared" si="26"/>
        <v>0</v>
      </c>
      <c r="M60" s="3"/>
      <c r="N60" s="2"/>
      <c r="O60" s="2"/>
      <c r="P60" s="2"/>
      <c r="Q60" s="4" t="str">
        <f t="shared" si="5"/>
        <v/>
      </c>
      <c r="R60" s="5">
        <f t="shared" si="6"/>
        <v>0</v>
      </c>
      <c r="S60" s="3"/>
      <c r="T60" s="2"/>
      <c r="U60" s="2"/>
      <c r="V60" s="2"/>
      <c r="W60" s="4" t="str">
        <f t="shared" si="7"/>
        <v/>
      </c>
      <c r="X60" s="5">
        <f t="shared" si="8"/>
        <v>0</v>
      </c>
      <c r="Y60" s="3"/>
      <c r="Z60" s="2"/>
      <c r="AA60" s="2"/>
      <c r="AB60" s="2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55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2"/>
      <c r="C61" s="2"/>
      <c r="D61" s="2"/>
      <c r="E61" s="4" t="str">
        <f t="shared" si="0"/>
        <v/>
      </c>
      <c r="F61" s="5">
        <f t="shared" si="1"/>
        <v>0</v>
      </c>
      <c r="G61" s="3"/>
      <c r="H61" s="2"/>
      <c r="I61" s="2"/>
      <c r="J61" s="2"/>
      <c r="K61" s="4" t="str">
        <f t="shared" si="25"/>
        <v/>
      </c>
      <c r="L61" s="5">
        <f t="shared" si="26"/>
        <v>0</v>
      </c>
      <c r="M61" s="3"/>
      <c r="N61" s="4"/>
      <c r="O61" s="4"/>
      <c r="P61" s="4"/>
      <c r="Q61" s="4" t="str">
        <f t="shared" si="5"/>
        <v/>
      </c>
      <c r="R61" s="5">
        <f t="shared" si="6"/>
        <v>0</v>
      </c>
      <c r="S61" s="3"/>
      <c r="T61" s="4"/>
      <c r="U61" s="4"/>
      <c r="V61" s="4"/>
      <c r="W61" s="4" t="str">
        <f t="shared" si="7"/>
        <v/>
      </c>
      <c r="X61" s="5">
        <f t="shared" si="8"/>
        <v>0</v>
      </c>
      <c r="Y61" s="3"/>
      <c r="Z61" s="2"/>
      <c r="AA61" s="2"/>
      <c r="AB61" s="2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56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2"/>
      <c r="C62" s="2"/>
      <c r="D62" s="2"/>
      <c r="E62" s="4" t="str">
        <f t="shared" si="0"/>
        <v/>
      </c>
      <c r="F62" s="5">
        <f t="shared" si="1"/>
        <v>0</v>
      </c>
      <c r="G62" s="3"/>
      <c r="H62" s="2"/>
      <c r="I62" s="2"/>
      <c r="J62" s="2"/>
      <c r="K62" s="4" t="str">
        <f t="shared" si="25"/>
        <v/>
      </c>
      <c r="L62" s="5">
        <f t="shared" si="26"/>
        <v>0</v>
      </c>
      <c r="M62" s="3"/>
      <c r="N62" s="2"/>
      <c r="O62" s="2"/>
      <c r="P62" s="2"/>
      <c r="Q62" s="4" t="str">
        <f t="shared" si="5"/>
        <v/>
      </c>
      <c r="R62" s="5">
        <f t="shared" si="6"/>
        <v>0</v>
      </c>
      <c r="S62" s="3"/>
      <c r="T62" s="2"/>
      <c r="U62" s="2"/>
      <c r="V62" s="2"/>
      <c r="W62" s="4" t="str">
        <f t="shared" si="7"/>
        <v/>
      </c>
      <c r="X62" s="5">
        <f t="shared" si="8"/>
        <v>0</v>
      </c>
      <c r="Y62" s="3"/>
      <c r="Z62" s="2"/>
      <c r="AA62" s="2"/>
      <c r="AB62" s="2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55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2"/>
      <c r="C63" s="2"/>
      <c r="D63" s="2"/>
      <c r="E63" s="4" t="str">
        <f t="shared" si="0"/>
        <v/>
      </c>
      <c r="F63" s="5">
        <f t="shared" si="1"/>
        <v>0</v>
      </c>
      <c r="G63" s="3"/>
      <c r="H63" s="2"/>
      <c r="I63" s="2"/>
      <c r="J63" s="2"/>
      <c r="K63" s="4" t="str">
        <f t="shared" si="3"/>
        <v/>
      </c>
      <c r="L63" s="5">
        <f t="shared" si="4"/>
        <v>0</v>
      </c>
      <c r="M63" s="3"/>
      <c r="N63" s="2"/>
      <c r="O63" s="2"/>
      <c r="P63" s="2"/>
      <c r="Q63" s="4" t="str">
        <f t="shared" si="5"/>
        <v/>
      </c>
      <c r="R63" s="5">
        <f t="shared" si="6"/>
        <v>0</v>
      </c>
      <c r="S63" s="3"/>
      <c r="T63" s="2"/>
      <c r="U63" s="2"/>
      <c r="V63" s="2"/>
      <c r="W63" s="4" t="str">
        <f t="shared" si="7"/>
        <v/>
      </c>
      <c r="X63" s="5">
        <f t="shared" si="8"/>
        <v>0</v>
      </c>
      <c r="Y63" s="3"/>
      <c r="Z63" s="2"/>
      <c r="AA63" s="2"/>
      <c r="AB63" s="2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55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2"/>
      <c r="C64" s="2"/>
      <c r="D64" s="2"/>
      <c r="E64" s="4" t="str">
        <f t="shared" si="0"/>
        <v/>
      </c>
      <c r="F64" s="5">
        <f t="shared" si="1"/>
        <v>0</v>
      </c>
      <c r="G64" s="3"/>
      <c r="H64" s="2"/>
      <c r="I64" s="2"/>
      <c r="J64" s="2"/>
      <c r="K64" s="4" t="str">
        <f t="shared" si="3"/>
        <v/>
      </c>
      <c r="L64" s="5">
        <f t="shared" si="4"/>
        <v>0</v>
      </c>
      <c r="M64" s="3"/>
      <c r="N64" s="2"/>
      <c r="O64" s="2"/>
      <c r="P64" s="2"/>
      <c r="Q64" s="4" t="str">
        <f t="shared" si="5"/>
        <v/>
      </c>
      <c r="R64" s="5">
        <f t="shared" si="6"/>
        <v>0</v>
      </c>
      <c r="S64" s="3"/>
      <c r="T64" s="2"/>
      <c r="U64" s="2"/>
      <c r="V64" s="2"/>
      <c r="W64" s="4" t="str">
        <f t="shared" si="7"/>
        <v/>
      </c>
      <c r="X64" s="5">
        <f t="shared" si="8"/>
        <v>0</v>
      </c>
      <c r="Y64" s="3"/>
      <c r="Z64" s="2"/>
      <c r="AA64" s="2"/>
      <c r="AB64" s="2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55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2"/>
      <c r="C65" s="2"/>
      <c r="D65" s="2"/>
      <c r="E65" s="4" t="str">
        <f t="shared" si="0"/>
        <v/>
      </c>
      <c r="F65" s="5">
        <f t="shared" si="1"/>
        <v>0</v>
      </c>
      <c r="G65" s="3"/>
      <c r="H65" s="2"/>
      <c r="I65" s="2"/>
      <c r="J65" s="2"/>
      <c r="K65" s="4" t="str">
        <f t="shared" si="3"/>
        <v/>
      </c>
      <c r="L65" s="5">
        <f t="shared" si="4"/>
        <v>0</v>
      </c>
      <c r="M65" s="3"/>
      <c r="N65" s="2"/>
      <c r="O65" s="2"/>
      <c r="P65" s="2"/>
      <c r="Q65" s="4" t="str">
        <f t="shared" si="5"/>
        <v/>
      </c>
      <c r="R65" s="5">
        <f t="shared" si="6"/>
        <v>0</v>
      </c>
      <c r="S65" s="3"/>
      <c r="T65" s="2"/>
      <c r="U65" s="2"/>
      <c r="V65" s="2"/>
      <c r="W65" s="4" t="str">
        <f t="shared" si="7"/>
        <v/>
      </c>
      <c r="X65" s="5">
        <f t="shared" si="8"/>
        <v>0</v>
      </c>
      <c r="Y65" s="3"/>
      <c r="Z65" s="2"/>
      <c r="AA65" s="2"/>
      <c r="AB65" s="2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55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2"/>
      <c r="C66" s="2"/>
      <c r="D66" s="2"/>
      <c r="E66" s="4" t="str">
        <f t="shared" si="0"/>
        <v/>
      </c>
      <c r="F66" s="5">
        <f t="shared" si="1"/>
        <v>0</v>
      </c>
      <c r="G66" s="3"/>
      <c r="H66" s="2"/>
      <c r="I66" s="2"/>
      <c r="J66" s="2"/>
      <c r="K66" s="4" t="str">
        <f t="shared" si="3"/>
        <v/>
      </c>
      <c r="L66" s="5">
        <f t="shared" si="4"/>
        <v>0</v>
      </c>
      <c r="M66" s="3"/>
      <c r="N66" s="2"/>
      <c r="O66" s="2"/>
      <c r="P66" s="2"/>
      <c r="Q66" s="4" t="str">
        <f t="shared" si="5"/>
        <v/>
      </c>
      <c r="R66" s="5">
        <f t="shared" si="6"/>
        <v>0</v>
      </c>
      <c r="S66" s="3"/>
      <c r="T66" s="2"/>
      <c r="U66" s="2"/>
      <c r="V66" s="2"/>
      <c r="W66" s="4" t="str">
        <f t="shared" si="7"/>
        <v/>
      </c>
      <c r="X66" s="5">
        <f t="shared" si="8"/>
        <v>0</v>
      </c>
      <c r="Y66" s="3"/>
      <c r="Z66" s="2"/>
      <c r="AA66" s="2"/>
      <c r="AB66" s="2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55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2"/>
      <c r="C67" s="2"/>
      <c r="D67" s="2"/>
      <c r="E67" s="4" t="str">
        <f t="shared" si="0"/>
        <v/>
      </c>
      <c r="F67" s="5">
        <f t="shared" si="1"/>
        <v>0</v>
      </c>
      <c r="G67" s="3"/>
      <c r="H67" s="2"/>
      <c r="I67" s="2"/>
      <c r="J67" s="2"/>
      <c r="K67" s="4" t="str">
        <f t="shared" si="3"/>
        <v/>
      </c>
      <c r="L67" s="5">
        <f t="shared" si="4"/>
        <v>0</v>
      </c>
      <c r="M67" s="3"/>
      <c r="N67" s="2"/>
      <c r="O67" s="2"/>
      <c r="P67" s="2"/>
      <c r="Q67" s="4" t="str">
        <f t="shared" si="5"/>
        <v/>
      </c>
      <c r="R67" s="5">
        <f t="shared" si="6"/>
        <v>0</v>
      </c>
      <c r="S67" s="3"/>
      <c r="T67" s="2"/>
      <c r="U67" s="2"/>
      <c r="V67" s="2"/>
      <c r="W67" s="4" t="str">
        <f t="shared" si="7"/>
        <v/>
      </c>
      <c r="X67" s="5">
        <f t="shared" si="8"/>
        <v>0</v>
      </c>
      <c r="Y67" s="3"/>
      <c r="Z67" s="2"/>
      <c r="AA67" s="2"/>
      <c r="AB67" s="2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55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2"/>
      <c r="C68" s="2"/>
      <c r="D68" s="2"/>
      <c r="E68" s="4" t="str">
        <f t="shared" si="0"/>
        <v/>
      </c>
      <c r="F68" s="5">
        <f t="shared" si="1"/>
        <v>0</v>
      </c>
      <c r="G68" s="3"/>
      <c r="H68" s="2"/>
      <c r="I68" s="2"/>
      <c r="J68" s="2"/>
      <c r="K68" s="4" t="str">
        <f t="shared" si="3"/>
        <v/>
      </c>
      <c r="L68" s="5">
        <f t="shared" si="4"/>
        <v>0</v>
      </c>
      <c r="M68" s="3"/>
      <c r="N68" s="2"/>
      <c r="O68" s="2"/>
      <c r="P68" s="2"/>
      <c r="Q68" s="4" t="str">
        <f t="shared" si="5"/>
        <v/>
      </c>
      <c r="R68" s="5">
        <f t="shared" si="6"/>
        <v>0</v>
      </c>
      <c r="S68" s="3"/>
      <c r="T68" s="2"/>
      <c r="U68" s="2"/>
      <c r="V68" s="2"/>
      <c r="W68" s="4" t="str">
        <f t="shared" si="7"/>
        <v/>
      </c>
      <c r="X68" s="5">
        <f t="shared" si="8"/>
        <v>0</v>
      </c>
      <c r="Y68" s="3"/>
      <c r="Z68" s="2"/>
      <c r="AA68" s="2"/>
      <c r="AB68" s="2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55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2"/>
      <c r="C69" s="2"/>
      <c r="D69" s="2"/>
      <c r="E69" s="4" t="str">
        <f t="shared" ref="E69:E70" si="47">MID(B69,1,5)</f>
        <v/>
      </c>
      <c r="F69" s="5">
        <f t="shared" ref="F69:F70" si="48">+D69</f>
        <v>0</v>
      </c>
      <c r="G69" s="3"/>
      <c r="H69" s="2"/>
      <c r="I69" s="2"/>
      <c r="J69" s="2"/>
      <c r="K69" s="4" t="str">
        <f t="shared" si="3"/>
        <v/>
      </c>
      <c r="L69" s="5">
        <f t="shared" si="4"/>
        <v>0</v>
      </c>
      <c r="M69" s="3"/>
      <c r="N69" s="2"/>
      <c r="O69" s="2"/>
      <c r="P69" s="2"/>
      <c r="Q69" s="4" t="str">
        <f t="shared" si="5"/>
        <v/>
      </c>
      <c r="R69" s="5">
        <f t="shared" si="6"/>
        <v>0</v>
      </c>
      <c r="S69" s="3"/>
      <c r="T69" s="2"/>
      <c r="U69" s="2"/>
      <c r="V69" s="2"/>
      <c r="W69" s="4" t="str">
        <f t="shared" si="7"/>
        <v/>
      </c>
      <c r="X69" s="5">
        <f t="shared" si="8"/>
        <v>0</v>
      </c>
      <c r="Y69" s="3"/>
      <c r="Z69" s="2"/>
      <c r="AA69" s="2"/>
      <c r="AB69" s="2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55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2"/>
      <c r="C70" s="2"/>
      <c r="D70" s="2"/>
      <c r="E70" s="4" t="str">
        <f t="shared" si="47"/>
        <v/>
      </c>
      <c r="F70" s="5">
        <f t="shared" si="48"/>
        <v>0</v>
      </c>
      <c r="G70" s="3"/>
      <c r="H70" s="2"/>
      <c r="I70" s="2"/>
      <c r="J70" s="2"/>
      <c r="K70" s="4" t="str">
        <f t="shared" si="3"/>
        <v/>
      </c>
      <c r="L70" s="5">
        <f t="shared" si="4"/>
        <v>0</v>
      </c>
      <c r="M70" s="3"/>
      <c r="N70" s="2"/>
      <c r="O70" s="2"/>
      <c r="P70" s="2"/>
      <c r="Q70" s="4" t="str">
        <f t="shared" si="5"/>
        <v/>
      </c>
      <c r="R70" s="5">
        <f t="shared" si="6"/>
        <v>0</v>
      </c>
      <c r="S70" s="3"/>
      <c r="T70" s="2"/>
      <c r="U70" s="2"/>
      <c r="V70" s="2"/>
      <c r="W70" s="4" t="str">
        <f t="shared" si="7"/>
        <v/>
      </c>
      <c r="X70" s="5">
        <f t="shared" si="8"/>
        <v>0</v>
      </c>
      <c r="Y70" s="3"/>
      <c r="Z70" s="2"/>
      <c r="AA70" s="2"/>
      <c r="AB70" s="2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55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2"/>
      <c r="C71" s="2"/>
      <c r="D71" s="2"/>
      <c r="E71" s="4" t="str">
        <f>MID(B71,1,5)</f>
        <v/>
      </c>
      <c r="F71" s="5">
        <f>+D71</f>
        <v>0</v>
      </c>
      <c r="G71" s="3"/>
      <c r="H71" s="2"/>
      <c r="I71" s="2"/>
      <c r="J71" s="2"/>
      <c r="K71" s="4" t="str">
        <f>MID(H71,1,5)</f>
        <v/>
      </c>
      <c r="L71" s="5">
        <f>+J71</f>
        <v>0</v>
      </c>
      <c r="M71" s="3"/>
      <c r="N71" s="2"/>
      <c r="O71" s="2"/>
      <c r="P71" s="2"/>
      <c r="Q71" s="4" t="str">
        <f>MID(N71,1,5)</f>
        <v/>
      </c>
      <c r="R71" s="5">
        <f>+P71</f>
        <v>0</v>
      </c>
      <c r="S71" s="3"/>
      <c r="T71" s="2"/>
      <c r="U71" s="2"/>
      <c r="V71" s="2"/>
      <c r="W71" s="4" t="str">
        <f>MID(T71,1,5)</f>
        <v/>
      </c>
      <c r="X71" s="5">
        <f>+V71</f>
        <v>0</v>
      </c>
      <c r="Y71" s="3"/>
      <c r="Z71" s="2"/>
      <c r="AA71" s="2"/>
      <c r="AB71" s="2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55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2"/>
      <c r="C72" s="2"/>
      <c r="D72" s="2"/>
      <c r="E72" s="4" t="str">
        <f>MID(B72,1,5)</f>
        <v/>
      </c>
      <c r="F72" s="5">
        <f>+D72</f>
        <v>0</v>
      </c>
      <c r="G72" s="3"/>
      <c r="H72" s="2"/>
      <c r="I72" s="2"/>
      <c r="J72" s="2"/>
      <c r="K72" s="4" t="str">
        <f>MID(H72,1,5)</f>
        <v/>
      </c>
      <c r="L72" s="5">
        <f>+J72</f>
        <v>0</v>
      </c>
      <c r="M72" s="3"/>
      <c r="N72" s="2"/>
      <c r="O72" s="2"/>
      <c r="P72" s="2"/>
      <c r="Q72" s="4" t="str">
        <f>MID(N72,1,5)</f>
        <v/>
      </c>
      <c r="R72" s="5">
        <f>+P72</f>
        <v>0</v>
      </c>
      <c r="S72" s="3"/>
      <c r="T72" s="2"/>
      <c r="U72" s="2"/>
      <c r="V72" s="2"/>
      <c r="W72" s="4" t="str">
        <f>MID(T72,1,5)</f>
        <v/>
      </c>
      <c r="X72" s="5">
        <f>+V72</f>
        <v>0</v>
      </c>
      <c r="Y72" s="3"/>
      <c r="Z72" s="2"/>
      <c r="AA72" s="2"/>
      <c r="AB72" s="2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55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2"/>
      <c r="C73" s="2"/>
      <c r="D73" s="2"/>
      <c r="E73" s="4" t="str">
        <f>MID(B73,1,5)</f>
        <v/>
      </c>
      <c r="F73" s="5">
        <f>+D73</f>
        <v>0</v>
      </c>
      <c r="G73" s="3"/>
      <c r="H73" s="2"/>
      <c r="I73" s="2"/>
      <c r="J73" s="2"/>
      <c r="K73" s="4" t="str">
        <f>MID(H73,1,5)</f>
        <v/>
      </c>
      <c r="L73" s="5">
        <f>+J73</f>
        <v>0</v>
      </c>
      <c r="M73" s="3"/>
      <c r="N73" s="2"/>
      <c r="O73" s="2"/>
      <c r="P73" s="2"/>
      <c r="Q73" s="4" t="str">
        <f>MID(N73,1,5)</f>
        <v/>
      </c>
      <c r="R73" s="5">
        <f>+P73</f>
        <v>0</v>
      </c>
      <c r="S73" s="3"/>
      <c r="T73" s="2"/>
      <c r="U73" s="2"/>
      <c r="V73" s="2"/>
      <c r="W73" s="4" t="str">
        <f>MID(T73,1,5)</f>
        <v/>
      </c>
      <c r="X73" s="5">
        <f>+V73</f>
        <v>0</v>
      </c>
      <c r="Y73" s="3"/>
      <c r="Z73" s="2"/>
      <c r="AA73" s="2"/>
      <c r="AB73" s="2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55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J5:BN5"/>
    <mergeCell ref="BP5:BT5"/>
    <mergeCell ref="Z5:AD5"/>
    <mergeCell ref="AF5:AJ5"/>
    <mergeCell ref="AL5:AP5"/>
    <mergeCell ref="AR5:AV5"/>
    <mergeCell ref="AX5:BB5"/>
    <mergeCell ref="B5:F5"/>
    <mergeCell ref="H5:L5"/>
    <mergeCell ref="N5:R5"/>
    <mergeCell ref="T5:X5"/>
    <mergeCell ref="BD5:BH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4"/>
  <sheetViews>
    <sheetView showZeros="0" tabSelected="1" view="pageBreakPreview" topLeftCell="G1" zoomScaleNormal="100" zoomScaleSheetLayoutView="100" workbookViewId="0">
      <selection activeCell="L70" sqref="L70"/>
    </sheetView>
  </sheetViews>
  <sheetFormatPr baseColWidth="10" defaultColWidth="15.7109375" defaultRowHeight="16.5" x14ac:dyDescent="0.25"/>
  <cols>
    <col min="1" max="1" width="5.85546875" style="7" customWidth="1"/>
    <col min="2" max="2" width="74.28515625" style="39" customWidth="1"/>
    <col min="3" max="3" width="17.28515625" style="7" bestFit="1" customWidth="1"/>
    <col min="4" max="8" width="15.85546875" style="7" bestFit="1" customWidth="1"/>
    <col min="9" max="9" width="17.28515625" style="7" bestFit="1" customWidth="1"/>
    <col min="10" max="10" width="15.85546875" style="7" bestFit="1" customWidth="1"/>
    <col min="11" max="11" width="16.85546875" style="7" bestFit="1" customWidth="1"/>
    <col min="12" max="14" width="15.85546875" style="7" bestFit="1" customWidth="1"/>
    <col min="15" max="15" width="20.85546875" style="7" customWidth="1"/>
    <col min="16" max="16384" width="15.7109375" style="7"/>
  </cols>
  <sheetData>
    <row r="1" spans="1:17" ht="17.25" customHeight="1" x14ac:dyDescent="0.25"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7" ht="9.75" customHeight="1" x14ac:dyDescent="0.25"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7" ht="78.599999999999994" customHeight="1" x14ac:dyDescent="0.25">
      <c r="B3" s="65" t="s">
        <v>132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7" s="8" customFormat="1" ht="31.5" customHeight="1" x14ac:dyDescent="0.25">
      <c r="A4" s="66" t="s">
        <v>0</v>
      </c>
      <c r="B4" s="66"/>
      <c r="C4" s="44" t="s">
        <v>1</v>
      </c>
      <c r="D4" s="44" t="s">
        <v>2</v>
      </c>
      <c r="E4" s="45" t="s">
        <v>3</v>
      </c>
      <c r="F4" s="45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</row>
    <row r="5" spans="1:17" ht="22.5" customHeight="1" x14ac:dyDescent="0.25">
      <c r="B5" s="9" t="s">
        <v>14</v>
      </c>
      <c r="C5" s="10">
        <f ca="1">+C6+C12+C22+C32+C48+C58+C62+C65+C40</f>
        <v>194806602.23999998</v>
      </c>
      <c r="D5" s="10">
        <f t="shared" ref="D5:N5" si="0">+D6+D12+D22+D32+D48+D65</f>
        <v>5976879.1299999999</v>
      </c>
      <c r="E5" s="10">
        <f t="shared" ca="1" si="0"/>
        <v>22366069.780000001</v>
      </c>
      <c r="F5" s="10">
        <f t="shared" ca="1" si="0"/>
        <v>38449458.57</v>
      </c>
      <c r="G5" s="10">
        <f t="shared" ca="1" si="0"/>
        <v>27060748.719999999</v>
      </c>
      <c r="H5" s="10">
        <f t="shared" ca="1" si="0"/>
        <v>24176473.039999999</v>
      </c>
      <c r="I5" s="10">
        <f t="shared" ca="1" si="0"/>
        <v>24423492.170000002</v>
      </c>
      <c r="J5" s="10">
        <f ca="1">+J6+J12+J22+J32+J48+J65</f>
        <v>24209396.329999998</v>
      </c>
      <c r="K5" s="10">
        <f ca="1">+K6+K12+K22+K32+K48+K65</f>
        <v>25698923.329999998</v>
      </c>
      <c r="L5" s="10"/>
      <c r="M5" s="10">
        <f t="shared" ca="1" si="0"/>
        <v>0</v>
      </c>
      <c r="N5" s="10">
        <f t="shared" ca="1" si="0"/>
        <v>0</v>
      </c>
      <c r="O5" s="10">
        <f ca="1">+O6+O12+O22+O32+O48+O58</f>
        <v>0</v>
      </c>
      <c r="Q5" s="11"/>
    </row>
    <row r="6" spans="1:17" ht="22.5" customHeight="1" x14ac:dyDescent="0.25">
      <c r="B6" s="9" t="s">
        <v>15</v>
      </c>
      <c r="C6" s="12">
        <f t="shared" ref="C6:C29" ca="1" si="1">SUM(D6:O6)</f>
        <v>121122287.69</v>
      </c>
      <c r="D6" s="10">
        <f>SUM(D7:D11)</f>
        <v>11525.990000000002</v>
      </c>
      <c r="E6" s="10">
        <f ca="1">SUM(E7:E11)</f>
        <v>15335695.310000001</v>
      </c>
      <c r="F6" s="10">
        <f ca="1">SUM(F7:F11)</f>
        <v>30226104.5</v>
      </c>
      <c r="G6" s="10">
        <f ca="1">SUM(G7:G11)</f>
        <v>15524696.050000001</v>
      </c>
      <c r="H6" s="10">
        <f ca="1">SUM(H7:H11)</f>
        <v>15076950.629999999</v>
      </c>
      <c r="I6" s="10">
        <f t="shared" ref="I6:M6" ca="1" si="2">SUM(I7:I11)</f>
        <v>14768103.699999999</v>
      </c>
      <c r="J6" s="10">
        <f t="shared" ca="1" si="2"/>
        <v>14964294.41</v>
      </c>
      <c r="K6" s="10">
        <f t="shared" ca="1" si="2"/>
        <v>15214917.100000001</v>
      </c>
      <c r="L6" s="10"/>
      <c r="M6" s="10">
        <f t="shared" ca="1" si="2"/>
        <v>0</v>
      </c>
      <c r="N6" s="10">
        <f ca="1">SUM(N7:N11)</f>
        <v>0</v>
      </c>
      <c r="O6" s="10">
        <f ca="1">SUM(O7:O11)</f>
        <v>0</v>
      </c>
      <c r="Q6" s="11"/>
    </row>
    <row r="7" spans="1:17" ht="19.5" customHeight="1" x14ac:dyDescent="0.25">
      <c r="A7" s="7" t="str">
        <f>MID(B7,1,5)</f>
        <v>2.1.1</v>
      </c>
      <c r="B7" s="13" t="s">
        <v>16</v>
      </c>
      <c r="C7" s="14">
        <f t="shared" ca="1" si="1"/>
        <v>98562102</v>
      </c>
      <c r="D7" s="15">
        <f>SUMIF(Datos!$E$6:$E$66,A7,Datos!$F$6:$F$67)</f>
        <v>0</v>
      </c>
      <c r="E7" s="15">
        <f ca="1">SUMIF(Datos!$K$6:$L$66,A7,Datos!$L$6:$L$67)</f>
        <v>12497694</v>
      </c>
      <c r="F7" s="15">
        <f ca="1">SUMIF(Datos!$Q$6:$R$66,A7,Datos!$R$6:$R$67)</f>
        <v>24830188</v>
      </c>
      <c r="G7" s="15">
        <f ca="1">SUMIF(Datos!$W$6:$X$66,A7,Datos!$X$6:$X$67)</f>
        <v>12347844</v>
      </c>
      <c r="H7" s="15">
        <f ca="1">SUMIF(Datos!$AC$6:$AD$66,A7,Datos!$AD$6:$AD$67)</f>
        <v>12292744</v>
      </c>
      <c r="I7" s="15">
        <f ca="1">SUMIF(Datos!$AI$6:$AJ$66,A7,Datos!$AJ$6:$AJ$67)</f>
        <v>12105694</v>
      </c>
      <c r="J7" s="15">
        <f ca="1">SUMIF(Datos!$AO$6:$AP$65,A7,Datos!$AP$6:$AP$66)</f>
        <v>12056994</v>
      </c>
      <c r="K7" s="15">
        <f ca="1">SUMIF(Datos!$AU$6:$AV$73,A7,Datos!$AV$6:$AV$73)</f>
        <v>12430944</v>
      </c>
      <c r="L7" s="15"/>
      <c r="M7" s="15">
        <f ca="1">SUMIF(Datos!$BG$6:$BH$73,A7,Datos!$BH$6:$BH$73)</f>
        <v>0</v>
      </c>
      <c r="N7" s="15">
        <f ca="1">SUMIF(Datos!$BM$6:$BN$73,A7,Datos!$BN$6:$BN$73)</f>
        <v>0</v>
      </c>
      <c r="O7" s="15">
        <f ca="1">SUMIF(Datos!$BS$6:$BT$73,A7,Datos!$BT$6:$BT$73)</f>
        <v>0</v>
      </c>
      <c r="Q7" s="11"/>
    </row>
    <row r="8" spans="1:17" ht="18" customHeight="1" x14ac:dyDescent="0.25">
      <c r="A8" s="7" t="str">
        <f t="shared" ref="A8:A78" si="3">MID(B8,1,5)</f>
        <v>2.1.2</v>
      </c>
      <c r="B8" s="13" t="s">
        <v>17</v>
      </c>
      <c r="C8" s="14">
        <f t="shared" ca="1" si="1"/>
        <v>5436527.5800000001</v>
      </c>
      <c r="D8" s="15">
        <f>SUMIF(Datos!$E$6:$E$66,A8,Datos!$F$6:$F$67)</f>
        <v>0</v>
      </c>
      <c r="E8" s="15">
        <f ca="1">SUMIF(Datos!$K$6:$L$66,A8,Datos!$L$6:$L$67)</f>
        <v>668335.66</v>
      </c>
      <c r="F8" s="15">
        <f ca="1">SUMIF(Datos!$Q$6:$R$66,A8,Datos!$R$6:$R$67)</f>
        <v>1333240</v>
      </c>
      <c r="G8" s="15">
        <f ca="1">SUMIF(Datos!$W$6:$X$66,A8,Datos!$X$6:$X$67)</f>
        <v>673448.88</v>
      </c>
      <c r="H8" s="15">
        <f ca="1">SUMIF(Datos!$AC$6:$AD$66,A8,Datos!$AD$6:$AD$67)</f>
        <v>679283.35</v>
      </c>
      <c r="I8" s="15">
        <f ca="1">SUMIF(Datos!$AI$6:$AJ$66,A8,Datos!$AJ$6:$AJ$67)</f>
        <v>586273.42000000004</v>
      </c>
      <c r="J8" s="15">
        <f ca="1">SUMIF(Datos!$AO$6:$AP$65,A8,Datos!$AP$6:$AP$66)</f>
        <v>838442.56</v>
      </c>
      <c r="K8" s="15">
        <f ca="1">SUMIF(Datos!$AU$6:$AV$73,A8,Datos!$AV$6:$AV$73)</f>
        <v>657503.71</v>
      </c>
      <c r="L8" s="15"/>
      <c r="M8" s="15">
        <f ca="1">SUMIF(Datos!$BG$6:$BH$73,A8,Datos!$BH$6:$BH$73)</f>
        <v>0</v>
      </c>
      <c r="N8" s="15">
        <f ca="1">SUMIF(Datos!$BM$6:$BN$73,A8,Datos!$BN$6:$BN$73)</f>
        <v>0</v>
      </c>
      <c r="O8" s="15">
        <f ca="1">SUMIF(Datos!$BS$6:$BT$73,A8,Datos!$BT$6:$BT$73)</f>
        <v>0</v>
      </c>
      <c r="Q8" s="11"/>
    </row>
    <row r="9" spans="1:17" ht="18" customHeight="1" x14ac:dyDescent="0.25">
      <c r="A9" s="7" t="str">
        <f t="shared" si="3"/>
        <v>2.1.3</v>
      </c>
      <c r="B9" s="16" t="s">
        <v>26</v>
      </c>
      <c r="C9" s="14">
        <f t="shared" ca="1" si="1"/>
        <v>1895000</v>
      </c>
      <c r="D9" s="15">
        <f>SUMIF(Datos!$E$6:$E$66,A9,Datos!$F$6:$F$67)</f>
        <v>0</v>
      </c>
      <c r="E9" s="15">
        <f ca="1">SUMIF(Datos!$K$6:$L$66,A9,Datos!$L$6:$L$67)</f>
        <v>215000</v>
      </c>
      <c r="F9" s="15">
        <f ca="1">SUMIF(Datos!$Q$6:$R$66,A9,Datos!$R$6:$R$67)</f>
        <v>215000</v>
      </c>
      <c r="G9" s="15">
        <f ca="1">SUMIF(Datos!$W$6:$X$66,A9,Datos!$X$6:$X$67)</f>
        <v>605000</v>
      </c>
      <c r="H9" s="15">
        <f ca="1">SUMIF(Datos!$AC$6:$AD$66,A9,Datos!$AD$6:$AD$67)</f>
        <v>215000</v>
      </c>
      <c r="I9" s="15">
        <f ca="1">SUMIF(Datos!$AI$6:$AJ$66,A9,Datos!$AJ$6:$AJ$67)</f>
        <v>215000</v>
      </c>
      <c r="J9" s="15">
        <f ca="1">SUMIF(Datos!$AO$6:$AP$65,A9,Datos!$AP$6:$AP$66)</f>
        <v>215000</v>
      </c>
      <c r="K9" s="15">
        <f ca="1">SUMIF(Datos!$AU$6:$AV$73,A9,Datos!$AV$6:$AV$73)</f>
        <v>215000</v>
      </c>
      <c r="L9" s="15"/>
      <c r="M9" s="15">
        <f ca="1">SUMIF(Datos!$BG$6:$BH$73,A9,Datos!$BH$6:$BH$73)</f>
        <v>0</v>
      </c>
      <c r="N9" s="15">
        <f ca="1">SUMIF(Datos!$BM$6:$BN$73,A9,Datos!$BN$6:$BN$73)</f>
        <v>0</v>
      </c>
      <c r="O9" s="15">
        <f ca="1">SUMIF(Datos!$BS$6:$BT$73,A9,Datos!$BT$6:$BT$73)</f>
        <v>0</v>
      </c>
      <c r="Q9" s="11"/>
    </row>
    <row r="10" spans="1:17" ht="18" customHeight="1" x14ac:dyDescent="0.25">
      <c r="A10" s="7" t="str">
        <f t="shared" si="3"/>
        <v>2.1.4</v>
      </c>
      <c r="B10" s="16" t="s">
        <v>35</v>
      </c>
      <c r="C10" s="14">
        <f t="shared" ca="1" si="1"/>
        <v>0</v>
      </c>
      <c r="D10" s="15">
        <f>SUMIF(Datos!$E$6:$E$66,A10,Datos!$F$6:$F$67)</f>
        <v>0</v>
      </c>
      <c r="E10" s="15">
        <f ca="1">SUMIF(Datos!$K$6:$L$66,A10,Datos!$L$6:$L$67)</f>
        <v>0</v>
      </c>
      <c r="F10" s="15">
        <f ca="1">SUMIF(Datos!$Q$6:$R$66,A10,Datos!$R$6:$R$67)</f>
        <v>0</v>
      </c>
      <c r="G10" s="15">
        <f ca="1">SUMIF(Datos!$W$6:$X$66,A10,Datos!$X$6:$X$67)</f>
        <v>0</v>
      </c>
      <c r="H10" s="15">
        <f ca="1">SUMIF(Datos!$AC$6:$AD$66,A10,Datos!$AD$6:$AD$67)</f>
        <v>0</v>
      </c>
      <c r="I10" s="15">
        <f ca="1">SUMIF(Datos!$AI$6:$AJ$66,A10,Datos!$AJ$6:$AJ$67)</f>
        <v>0</v>
      </c>
      <c r="J10" s="15">
        <f ca="1">SUMIF(Datos!$AO$6:$AP$65,A10,Datos!$AP$6:$AP$66)</f>
        <v>0</v>
      </c>
      <c r="K10" s="15">
        <f ca="1">SUMIF(Datos!$AU$6:$AV$73,A10,Datos!$AV$6:$AV$73)</f>
        <v>0</v>
      </c>
      <c r="L10" s="15">
        <f ca="1">SUMIF(Datos!$BA$6:$BB$73,A10,Datos!$BB$6:$BB$73)</f>
        <v>0</v>
      </c>
      <c r="M10" s="15">
        <f ca="1">SUMIF(Datos!$BG$6:$BH$73,A10,Datos!$BH$6:$BH$73)</f>
        <v>0</v>
      </c>
      <c r="N10" s="15">
        <f ca="1">SUMIF(Datos!$BM$6:$BN$73,A10,Datos!$BN$6:$BN$73)</f>
        <v>0</v>
      </c>
      <c r="O10" s="15">
        <f ca="1">SUMIF(Datos!$BS$6:$BT$73,A10,Datos!$BT$6:$BT$73)</f>
        <v>0</v>
      </c>
      <c r="Q10" s="11"/>
    </row>
    <row r="11" spans="1:17" ht="18" customHeight="1" x14ac:dyDescent="0.25">
      <c r="A11" s="7" t="str">
        <f t="shared" si="3"/>
        <v>2.1.5</v>
      </c>
      <c r="B11" s="13" t="s">
        <v>27</v>
      </c>
      <c r="C11" s="14">
        <f t="shared" ca="1" si="1"/>
        <v>15228658.109999999</v>
      </c>
      <c r="D11" s="15">
        <f>SUMIF(Datos!$E$6:$E$66,A11,Datos!$F$6:$F$67)</f>
        <v>11525.990000000002</v>
      </c>
      <c r="E11" s="15">
        <f ca="1">SUMIF(Datos!$K$6:$L$66,A11,Datos!$L$6:$L$67)</f>
        <v>1954665.65</v>
      </c>
      <c r="F11" s="15">
        <f ca="1">SUMIF(Datos!$Q$6:$R$66,A11,Datos!$R$6:$R$67)</f>
        <v>3847676.5</v>
      </c>
      <c r="G11" s="15">
        <f ca="1">SUMIF(Datos!$W$6:$X$66,A11,Datos!$X$6:$X$67)</f>
        <v>1898403.1700000002</v>
      </c>
      <c r="H11" s="15">
        <f ca="1">SUMIF(Datos!$AC$6:$AD$66,A11,Datos!$AD$6:$AD$67)</f>
        <v>1889923.28</v>
      </c>
      <c r="I11" s="15">
        <f ca="1">SUMIF(Datos!$AI$6:$AJ$66,A11,Datos!$AJ$6:$AJ$67)</f>
        <v>1861136.28</v>
      </c>
      <c r="J11" s="15">
        <f ca="1">SUMIF(Datos!$AO$6:$AP$65,A11,Datos!$AP$6:$AP$66)</f>
        <v>1853857.85</v>
      </c>
      <c r="K11" s="15">
        <f ca="1">SUMIF(Datos!$AU$6:$AV$73,A11,Datos!$AV$6:$AV$73)</f>
        <v>1911469.3900000001</v>
      </c>
      <c r="L11" s="15"/>
      <c r="M11" s="15">
        <f ca="1">SUMIF(Datos!$BG$6:$BH$73,A11,Datos!$BH$6:$BH$73)</f>
        <v>0</v>
      </c>
      <c r="N11" s="15">
        <f ca="1">SUMIF(Datos!$BM$6:$BN$73,A11,Datos!$BN$6:$BN$73)</f>
        <v>0</v>
      </c>
      <c r="O11" s="15">
        <f ca="1">SUMIF(Datos!$BS$6:$BT$73,A11,Datos!$BT$6:$BT$73)</f>
        <v>0</v>
      </c>
      <c r="Q11" s="11"/>
    </row>
    <row r="12" spans="1:17" ht="22.5" customHeight="1" x14ac:dyDescent="0.25">
      <c r="B12" s="9" t="s">
        <v>18</v>
      </c>
      <c r="C12" s="12">
        <f t="shared" ca="1" si="1"/>
        <v>53555112.900000006</v>
      </c>
      <c r="D12" s="10">
        <f t="shared" ref="D12:M12" si="4">SUM(D13:D21)</f>
        <v>5828428.1399999997</v>
      </c>
      <c r="E12" s="10">
        <f t="shared" ca="1" si="4"/>
        <v>5837037.6299999999</v>
      </c>
      <c r="F12" s="10">
        <f t="shared" ca="1" si="4"/>
        <v>6182014.1500000004</v>
      </c>
      <c r="G12" s="10">
        <f t="shared" ca="1" si="4"/>
        <v>8389110.5599999987</v>
      </c>
      <c r="H12" s="10">
        <f t="shared" ca="1" si="4"/>
        <v>6565290.2000000002</v>
      </c>
      <c r="I12" s="10">
        <f t="shared" ca="1" si="4"/>
        <v>7965337.4600000009</v>
      </c>
      <c r="J12" s="10">
        <f t="shared" ca="1" si="4"/>
        <v>5887832.8799999999</v>
      </c>
      <c r="K12" s="10">
        <f t="shared" ca="1" si="4"/>
        <v>6900061.8799999999</v>
      </c>
      <c r="L12" s="10"/>
      <c r="M12" s="10">
        <f t="shared" ca="1" si="4"/>
        <v>0</v>
      </c>
      <c r="N12" s="10">
        <f ca="1">SUM(N13:N21)</f>
        <v>0</v>
      </c>
      <c r="O12" s="10">
        <f ca="1">SUM(O13:O21)</f>
        <v>0</v>
      </c>
      <c r="Q12" s="11"/>
    </row>
    <row r="13" spans="1:17" ht="18" customHeight="1" x14ac:dyDescent="0.25">
      <c r="A13" s="7" t="str">
        <f t="shared" si="3"/>
        <v>2.2.1</v>
      </c>
      <c r="B13" s="13" t="s">
        <v>19</v>
      </c>
      <c r="C13" s="14">
        <f t="shared" ca="1" si="1"/>
        <v>43826449.990000002</v>
      </c>
      <c r="D13" s="15">
        <f>SUMIF(Datos!$E$6:$E$66,A13,Datos!$F$6:$F$67)</f>
        <v>5448069.8700000001</v>
      </c>
      <c r="E13" s="15">
        <f ca="1">SUMIF(Datos!$K$6:$L$66,A13,Datos!$L$6:$L$67)</f>
        <v>5007159.76</v>
      </c>
      <c r="F13" s="15">
        <f ca="1">SUMIF(Datos!$Q$6:$R$66,A13,Datos!$R$6:$R$67)</f>
        <v>5577425.3300000001</v>
      </c>
      <c r="G13" s="15">
        <f ca="1">SUMIF(Datos!$W$6:$X$66,A13,Datos!$X$6:$X$67)</f>
        <v>5616062.0999999996</v>
      </c>
      <c r="H13" s="15">
        <f ca="1">SUMIF(Datos!$AC$6:$AD$66,A13,Datos!$AD$6:$AD$67)</f>
        <v>5898253.6299999999</v>
      </c>
      <c r="I13" s="15">
        <f ca="1">SUMIF(Datos!$AI$6:$AJ$66,A13,Datos!$AJ$6:$AJ$67)</f>
        <v>5542877.2300000004</v>
      </c>
      <c r="J13" s="15">
        <f ca="1">SUMIF(Datos!$AO$6:$AP$65,A13,Datos!$AP$6:$AP$66)</f>
        <v>5225907.04</v>
      </c>
      <c r="K13" s="15">
        <f ca="1">SUMIF(Datos!$AU$6:$AV$73,A13,Datos!$AV$6:$AV$73)</f>
        <v>5510695.0300000003</v>
      </c>
      <c r="L13" s="15"/>
      <c r="M13" s="15">
        <f ca="1">SUMIF(Datos!$BG$6:$BH$73,A13,Datos!$BH$6:$BH$73)</f>
        <v>0</v>
      </c>
      <c r="N13" s="15">
        <f ca="1">SUMIF(Datos!$BM$6:$BN$73,A13,Datos!$BN$6:$BN$73)</f>
        <v>0</v>
      </c>
      <c r="O13" s="15">
        <f ca="1">SUMIF(Datos!$BS$6:$BT$73,A13,Datos!$BT$6:$BT$73)</f>
        <v>0</v>
      </c>
      <c r="Q13" s="11"/>
    </row>
    <row r="14" spans="1:17" ht="16.5" customHeight="1" x14ac:dyDescent="0.25">
      <c r="A14" s="7" t="str">
        <f t="shared" si="3"/>
        <v>2.2.2</v>
      </c>
      <c r="B14" s="13" t="s">
        <v>28</v>
      </c>
      <c r="C14" s="14">
        <f t="shared" ca="1" si="1"/>
        <v>682438.08000000007</v>
      </c>
      <c r="D14" s="15">
        <f>SUMIF(Datos!$E$6:$E$66,A14,Datos!$F$6:$F$67)</f>
        <v>0</v>
      </c>
      <c r="E14" s="15">
        <f ca="1">SUMIF(Datos!$K$6:$L$66,A14,Datos!$L$6:$L$67)</f>
        <v>0</v>
      </c>
      <c r="F14" s="15">
        <f ca="1">SUMIF(Datos!$Q$6:$R$66,A14,Datos!$R$6:$R$67)</f>
        <v>0</v>
      </c>
      <c r="G14" s="15">
        <f ca="1">SUMIF(Datos!$W$6:$X$66,A14,Datos!$X$6:$X$67)</f>
        <v>318375.76</v>
      </c>
      <c r="H14" s="15">
        <f ca="1">SUMIF(Datos!$AC$6:$AD$66,A14,Datos!$AD$6:$AD$67)</f>
        <v>27889.919999999998</v>
      </c>
      <c r="I14" s="15">
        <f ca="1">SUMIF(Datos!$AI$6:$AJ$66,A14,Datos!$AJ$6:$AJ$67)</f>
        <v>66541.45</v>
      </c>
      <c r="J14" s="15">
        <f ca="1">SUMIF(Datos!$AO$6:$AP$65,A14,Datos!$AP$6:$AP$66)</f>
        <v>31630.95</v>
      </c>
      <c r="K14" s="15">
        <f ca="1">SUMIF(Datos!$AU$6:$AV$73,A14,Datos!$AV$6:$AV$73)</f>
        <v>238000</v>
      </c>
      <c r="L14" s="15"/>
      <c r="M14" s="15">
        <f ca="1">SUMIF(Datos!$BG$6:$BH$73,A14,Datos!$BH$6:$BH$73)</f>
        <v>0</v>
      </c>
      <c r="N14" s="15">
        <f ca="1">SUMIF(Datos!$BM$6:$BN$73,A14,Datos!$BN$6:$BN$73)</f>
        <v>0</v>
      </c>
      <c r="O14" s="15">
        <f ca="1">SUMIF(Datos!$BS$6:$BT$73,A14,Datos!$BT$6:$BT$73)</f>
        <v>0</v>
      </c>
      <c r="Q14" s="11"/>
    </row>
    <row r="15" spans="1:17" ht="15.75" customHeight="1" x14ac:dyDescent="0.25">
      <c r="A15" s="7" t="str">
        <f t="shared" si="3"/>
        <v>2.2.3</v>
      </c>
      <c r="B15" s="17" t="s">
        <v>29</v>
      </c>
      <c r="C15" s="14">
        <f t="shared" ca="1" si="1"/>
        <v>517250</v>
      </c>
      <c r="D15" s="15">
        <f>SUMIF(Datos!$E$6:$E$66,A15,Datos!$F$6:$F$67)</f>
        <v>0</v>
      </c>
      <c r="E15" s="15">
        <f ca="1">SUMIF(Datos!$K$6:$L$66,A15,Datos!$L$6:$L$67)</f>
        <v>77000</v>
      </c>
      <c r="F15" s="15">
        <f ca="1">SUMIF(Datos!$Q$6:$R$66,A15,Datos!$R$6:$R$67)</f>
        <v>57350</v>
      </c>
      <c r="G15" s="15">
        <f ca="1">SUMIF(Datos!$W$6:$X$66,A15,Datos!$X$6:$X$67)</f>
        <v>76750</v>
      </c>
      <c r="H15" s="15">
        <f ca="1">SUMIF(Datos!$AC$6:$AD$66,A15,Datos!$AD$6:$AD$67)</f>
        <v>76700</v>
      </c>
      <c r="I15" s="15">
        <f ca="1">SUMIF(Datos!$AI$6:$AJ$66,A15,Datos!$AJ$6:$AJ$67)</f>
        <v>0</v>
      </c>
      <c r="J15" s="15">
        <f ca="1">SUMIF(Datos!$AO$6:$AP$65,A15,Datos!$AP$6:$AP$66)</f>
        <v>101900</v>
      </c>
      <c r="K15" s="15">
        <f ca="1">SUMIF(Datos!$AU$6:$AV$73,A15,Datos!$AV$6:$AV$73)</f>
        <v>127550</v>
      </c>
      <c r="L15" s="15"/>
      <c r="M15" s="15">
        <f ca="1">SUMIF(Datos!$BG$6:$BH$73,A15,Datos!$BH$6:$BH$73)</f>
        <v>0</v>
      </c>
      <c r="N15" s="15">
        <f ca="1">SUMIF(Datos!$BM$6:$BN$73,A15,Datos!$BN$6:$BN$73)</f>
        <v>0</v>
      </c>
      <c r="O15" s="15">
        <f ca="1">SUMIF(Datos!$BS$6:$BT$73,A15,Datos!$BT$6:$BT$73)</f>
        <v>0</v>
      </c>
      <c r="Q15" s="11"/>
    </row>
    <row r="16" spans="1:17" ht="18.75" customHeight="1" x14ac:dyDescent="0.25">
      <c r="A16" s="7" t="str">
        <f t="shared" si="3"/>
        <v>2.2.4</v>
      </c>
      <c r="B16" s="17" t="s">
        <v>20</v>
      </c>
      <c r="C16" s="14">
        <f t="shared" ca="1" si="1"/>
        <v>175</v>
      </c>
      <c r="D16" s="15">
        <f>SUMIF(Datos!$E$6:$E$66,A16,Datos!$F$6:$F$67)</f>
        <v>0</v>
      </c>
      <c r="E16" s="15">
        <f ca="1">SUMIF(Datos!$K$6:$L$66,A16,Datos!$L$6:$L$67)</f>
        <v>0</v>
      </c>
      <c r="F16" s="15">
        <f ca="1">SUMIF(Datos!$Q$6:$R$66,A16,Datos!$R$6:$R$67)</f>
        <v>0</v>
      </c>
      <c r="G16" s="15">
        <f ca="1">SUMIF(Datos!$W$6:$X$66,A16,Datos!$X$6:$X$67)</f>
        <v>0</v>
      </c>
      <c r="H16" s="15">
        <f ca="1">SUMIF(Datos!$AC$6:$AD$66,A16,Datos!$AD$6:$AD$67)</f>
        <v>175</v>
      </c>
      <c r="I16" s="15">
        <f ca="1">SUMIF(Datos!$AI$6:$AJ$66,A16,Datos!$AJ$6:$AJ$67)</f>
        <v>0</v>
      </c>
      <c r="J16" s="15">
        <f ca="1">SUMIF(Datos!$AO$6:$AP$65,A16,Datos!$AP$6:$AP$66)</f>
        <v>0</v>
      </c>
      <c r="K16" s="15">
        <f ca="1">SUMIF(Datos!$AU$6:$AV$73,A16,Datos!$AV$6:$AV$73)</f>
        <v>0</v>
      </c>
      <c r="L16" s="15">
        <f ca="1">SUMIF(Datos!$BA$6:$BB$73,A16,Datos!$BB$6:$BB$73)</f>
        <v>0</v>
      </c>
      <c r="M16" s="15">
        <f ca="1">SUMIF(Datos!$BG$6:$BH$73,A16,Datos!$BH$6:$BH$73)</f>
        <v>0</v>
      </c>
      <c r="N16" s="15">
        <f ca="1">SUMIF(Datos!$BM$6:$BN$73,A16,Datos!$BN$6:$BN$73)</f>
        <v>0</v>
      </c>
      <c r="O16" s="15">
        <f ca="1">SUMIF(Datos!$BS$6:$BT$73,A16,Datos!$BT$6:$BT$73)</f>
        <v>0</v>
      </c>
      <c r="Q16" s="11"/>
    </row>
    <row r="17" spans="1:18" ht="18" customHeight="1" x14ac:dyDescent="0.25">
      <c r="A17" s="7" t="str">
        <f t="shared" si="3"/>
        <v>2.2.5</v>
      </c>
      <c r="B17" s="17" t="s">
        <v>30</v>
      </c>
      <c r="C17" s="14">
        <f t="shared" ca="1" si="1"/>
        <v>1003632.68</v>
      </c>
      <c r="D17" s="15">
        <f>SUMIF(Datos!$E$6:$E$66,A17,Datos!$F$6:$F$67)</f>
        <v>26678.6</v>
      </c>
      <c r="E17" s="15">
        <f ca="1">SUMIF(Datos!$K$6:$L$66,A17,Datos!$L$6:$L$67)</f>
        <v>23920</v>
      </c>
      <c r="F17" s="15">
        <f ca="1">SUMIF(Datos!$Q$6:$R$66,A17,Datos!$R$6:$R$67)</f>
        <v>19347.25</v>
      </c>
      <c r="G17" s="15">
        <f ca="1">SUMIF(Datos!$W$6:$X$66,A17,Datos!$X$6:$X$67)</f>
        <v>169347.25</v>
      </c>
      <c r="H17" s="15">
        <f ca="1">SUMIF(Datos!$AC$6:$AD$66,A17,Datos!$AD$6:$AD$67)</f>
        <v>0</v>
      </c>
      <c r="I17" s="15">
        <f ca="1">SUMIF(Datos!$AI$6:$AJ$66,A17,Datos!$AJ$6:$AJ$67)</f>
        <v>518699.58</v>
      </c>
      <c r="J17" s="15">
        <f ca="1">SUMIF(Datos!$AO$6:$AP$65,A17,Datos!$AP$6:$AP$66)</f>
        <v>74000</v>
      </c>
      <c r="K17" s="15">
        <f ca="1">SUMIF(Datos!$AU$6:$AV$73,A17,Datos!$AV$6:$AV$73)</f>
        <v>171640</v>
      </c>
      <c r="L17" s="15"/>
      <c r="M17" s="15">
        <f ca="1">SUMIF(Datos!$BG$6:$BH$73,A17,Datos!$BH$6:$BH$73)</f>
        <v>0</v>
      </c>
      <c r="N17" s="15">
        <f ca="1">SUMIF(Datos!$BM$6:$BN$73,A17,Datos!$BN$6:$BN$73)</f>
        <v>0</v>
      </c>
      <c r="O17" s="15">
        <f ca="1">SUMIF(Datos!$BS$6:$BT$73,A17,Datos!$BT$6:$BT$73)</f>
        <v>0</v>
      </c>
      <c r="Q17" s="11"/>
    </row>
    <row r="18" spans="1:18" ht="16.5" customHeight="1" x14ac:dyDescent="0.25">
      <c r="A18" s="7" t="str">
        <f t="shared" si="3"/>
        <v>2.2.6</v>
      </c>
      <c r="B18" s="17" t="s">
        <v>31</v>
      </c>
      <c r="C18" s="14">
        <f t="shared" ca="1" si="1"/>
        <v>90096.48</v>
      </c>
      <c r="D18" s="15">
        <f>SUMIF(Datos!$E$6:$E$66,A18,Datos!$F$6:$F$67)</f>
        <v>45048.24</v>
      </c>
      <c r="E18" s="15">
        <f ca="1">SUMIF(Datos!$K$6:$L$66,A18,Datos!$L$6:$L$67)</f>
        <v>0</v>
      </c>
      <c r="F18" s="15">
        <f ca="1">SUMIF(Datos!$Q$6:$R$66,A18,Datos!$R$6:$R$67)</f>
        <v>0</v>
      </c>
      <c r="G18" s="15">
        <f ca="1">SUMIF(Datos!$W$6:$X$66,A18,Datos!$X$6:$X$67)</f>
        <v>0</v>
      </c>
      <c r="H18" s="15">
        <f ca="1">SUMIF(Datos!$AC$6:$AD$66,A18,Datos!$AD$6:$AD$67)</f>
        <v>0</v>
      </c>
      <c r="I18" s="15">
        <f ca="1">SUMIF(Datos!$AI$6:$AJ$66,A18,Datos!$AJ$6:$AJ$67)</f>
        <v>45048.24</v>
      </c>
      <c r="J18" s="15">
        <f ca="1">SUMIF(Datos!$AO$6:$AP$65,A18,Datos!$AP$6:$AP$66)</f>
        <v>0</v>
      </c>
      <c r="K18" s="15">
        <f ca="1">SUMIF(Datos!$AU$6:$AV$73,A18,Datos!$AV$6:$AV$73)</f>
        <v>0</v>
      </c>
      <c r="L18" s="15"/>
      <c r="M18" s="15">
        <f ca="1">SUMIF(Datos!$BG$6:$BH$73,A18,Datos!$BH$6:$BH$73)</f>
        <v>0</v>
      </c>
      <c r="N18" s="15">
        <f ca="1">SUMIF(Datos!$BM$6:$BN$73,A18,Datos!$BN$6:$BN$73)</f>
        <v>0</v>
      </c>
      <c r="O18" s="15">
        <f ca="1">SUMIF(Datos!$BS$6:$BT$73,A18,Datos!$BT$6:$BT$73)</f>
        <v>0</v>
      </c>
      <c r="Q18" s="11"/>
    </row>
    <row r="19" spans="1:18" ht="18" customHeight="1" x14ac:dyDescent="0.25">
      <c r="A19" s="7" t="str">
        <f t="shared" si="3"/>
        <v>2.2.7</v>
      </c>
      <c r="B19" s="16" t="s">
        <v>37</v>
      </c>
      <c r="C19" s="14">
        <f t="shared" ca="1" si="1"/>
        <v>3572159.34</v>
      </c>
      <c r="D19" s="15">
        <f>SUMIF(Datos!$E$6:$E$66,A19,Datos!$F$6:$F$67)</f>
        <v>127000</v>
      </c>
      <c r="E19" s="15">
        <f ca="1">SUMIF(Datos!$K$6:$L$66,A19,Datos!$L$6:$L$67)</f>
        <v>332425</v>
      </c>
      <c r="F19" s="15">
        <f ca="1">SUMIF(Datos!$Q$6:$R$66,A19,Datos!$R$6:$R$67)</f>
        <v>188725</v>
      </c>
      <c r="G19" s="15">
        <f ca="1">SUMIF(Datos!$W$6:$X$66,A19,Datos!$X$6:$X$67)</f>
        <v>1539010.41</v>
      </c>
      <c r="H19" s="15">
        <f ca="1">SUMIF(Datos!$AC$6:$AD$66,A19,Datos!$AD$6:$AD$67)</f>
        <v>280440</v>
      </c>
      <c r="I19" s="15">
        <f ca="1">SUMIF(Datos!$AI$6:$AJ$66,A19,Datos!$AJ$6:$AJ$67)</f>
        <v>872984.36</v>
      </c>
      <c r="J19" s="15">
        <f ca="1">SUMIF(Datos!$AO$6:$AP$65,A19,Datos!$AP$6:$AP$66)</f>
        <v>62083.05</v>
      </c>
      <c r="K19" s="15">
        <f ca="1">SUMIF(Datos!$AU$6:$AV$73,A19,Datos!$AV$6:$AV$73)</f>
        <v>169491.52</v>
      </c>
      <c r="L19" s="15"/>
      <c r="M19" s="15">
        <f ca="1">SUMIF(Datos!$BG$6:$BH$73,A19,Datos!$BH$6:$BH$73)</f>
        <v>0</v>
      </c>
      <c r="N19" s="15">
        <f ca="1">SUMIF(Datos!$BM$6:$BN$73,A19,Datos!$BN$6:$BN$73)</f>
        <v>0</v>
      </c>
      <c r="O19" s="15">
        <f ca="1">SUMIF(Datos!$BS$6:$BT$73,A19,Datos!$BT$6:$BT$73)</f>
        <v>0</v>
      </c>
      <c r="Q19" s="11"/>
      <c r="R19" s="11"/>
    </row>
    <row r="20" spans="1:18" ht="16.5" customHeight="1" x14ac:dyDescent="0.25">
      <c r="A20" s="7" t="str">
        <f t="shared" si="3"/>
        <v>2.2.8</v>
      </c>
      <c r="B20" s="16" t="s">
        <v>33</v>
      </c>
      <c r="C20" s="14">
        <f t="shared" ca="1" si="1"/>
        <v>3852299.31</v>
      </c>
      <c r="D20" s="15">
        <f>SUMIF(Datos!$E$6:$E$66,A20,Datos!$F$6:$F$67)</f>
        <v>181631.43</v>
      </c>
      <c r="E20" s="15">
        <f ca="1">SUMIF(Datos!$K$6:$L$66,A20,Datos!$L$6:$L$67)</f>
        <v>395404.97</v>
      </c>
      <c r="F20" s="15">
        <f ca="1">SUMIF(Datos!$Q$6:$R$66,A20,Datos!$R$6:$R$67)</f>
        <v>339166.56999999995</v>
      </c>
      <c r="G20" s="15">
        <f ca="1">SUMIF(Datos!$W$6:$X$66,A20,Datos!$X$6:$X$67)</f>
        <v>662120.92000000004</v>
      </c>
      <c r="H20" s="15">
        <f ca="1">SUMIF(Datos!$AC$6:$AD$66,A20,Datos!$AD$6:$AD$67)</f>
        <v>281831.65000000002</v>
      </c>
      <c r="I20" s="15">
        <f ca="1">SUMIF(Datos!$AI$6:$AJ$66,A20,Datos!$AJ$6:$AJ$67)</f>
        <v>917146.60000000009</v>
      </c>
      <c r="J20" s="15">
        <f ca="1">SUMIF(Datos!$AO$6:$AP$65,A20,Datos!$AP$6:$AP$66)</f>
        <v>392311.84</v>
      </c>
      <c r="K20" s="15">
        <f ca="1">SUMIF(Datos!$AU$6:$AV$73,A20,Datos!$AV$6:$AV$73)</f>
        <v>682685.33</v>
      </c>
      <c r="L20" s="15"/>
      <c r="M20" s="15">
        <f ca="1">SUMIF(Datos!$BG$6:$BH$73,A20,Datos!$BH$6:$BH$73)</f>
        <v>0</v>
      </c>
      <c r="N20" s="15">
        <f ca="1">SUMIF(Datos!$BM$6:$BN$73,A20,Datos!$BN$6:$BN$73)</f>
        <v>0</v>
      </c>
      <c r="O20" s="15">
        <f ca="1">SUMIF(Datos!$BS$6:$BT$73,A20,Datos!$BT$6:$BT$73)</f>
        <v>0</v>
      </c>
      <c r="Q20" s="11"/>
      <c r="R20" s="11"/>
    </row>
    <row r="21" spans="1:18" ht="17.25" customHeight="1" x14ac:dyDescent="0.25">
      <c r="A21" s="7" t="str">
        <f t="shared" si="3"/>
        <v>2.2.9</v>
      </c>
      <c r="B21" s="16" t="s">
        <v>34</v>
      </c>
      <c r="C21" s="14">
        <f t="shared" ca="1" si="1"/>
        <v>10612.02</v>
      </c>
      <c r="D21" s="15">
        <f>SUMIF(Datos!$E$6:$E$66,A21,Datos!$F$6:$F$67)</f>
        <v>0</v>
      </c>
      <c r="E21" s="15">
        <f ca="1">SUMIF(Datos!$K$6:$L$66,A21,Datos!$L$6:$L$67)</f>
        <v>1127.9000000000001</v>
      </c>
      <c r="F21" s="15">
        <f ca="1">SUMIF(Datos!$Q$6:$R$66,A21,Datos!$R$6:$R$67)</f>
        <v>0</v>
      </c>
      <c r="G21" s="15">
        <f ca="1">SUMIF(Datos!$W$6:$X$66,A21,Datos!$X$6:$X$67)</f>
        <v>7444.12</v>
      </c>
      <c r="H21" s="15">
        <f ca="1">SUMIF(Datos!$AC$6:$AD$66,A21,Datos!$AD$6:$AD$67)</f>
        <v>0</v>
      </c>
      <c r="I21" s="15">
        <f ca="1">SUMIF(Datos!$AI$6:$AJ$66,A21,Datos!$AJ$6:$AJ$67)</f>
        <v>2040</v>
      </c>
      <c r="J21" s="15">
        <f ca="1">SUMIF(Datos!$AO$6:$AP$65,A21,Datos!$AP$6:$AP$66)</f>
        <v>0</v>
      </c>
      <c r="K21" s="15">
        <f ca="1">SUMIF(Datos!$AU$6:$AV$73,A21,Datos!$AV$6:$AV$73)</f>
        <v>0</v>
      </c>
      <c r="L21" s="15"/>
      <c r="M21" s="15">
        <f ca="1">SUMIF(Datos!$BG$6:$BH$73,A21,Datos!$BH$6:$BH$73)</f>
        <v>0</v>
      </c>
      <c r="N21" s="15">
        <f ca="1">SUMIF(Datos!$BM$6:$BN$73,A21,Datos!$BN$6:$BN$73)</f>
        <v>0</v>
      </c>
      <c r="O21" s="15">
        <f ca="1">SUMIF(Datos!$BS$6:$BT$73,A21,Datos!$BT$6:$BT$73)</f>
        <v>0</v>
      </c>
      <c r="Q21" s="18"/>
    </row>
    <row r="22" spans="1:18" ht="22.5" customHeight="1" x14ac:dyDescent="0.25">
      <c r="B22" s="9" t="s">
        <v>21</v>
      </c>
      <c r="C22" s="12">
        <f t="shared" ca="1" si="1"/>
        <v>16372145.200000001</v>
      </c>
      <c r="D22" s="12">
        <f>SUM(D23:D31)</f>
        <v>136925</v>
      </c>
      <c r="E22" s="12">
        <f ca="1">SUM(E23:E31)</f>
        <v>1193336.8400000001</v>
      </c>
      <c r="F22" s="12">
        <f ca="1">SUM(F23:F31)</f>
        <v>2009634.92</v>
      </c>
      <c r="G22" s="12">
        <f ca="1">SUM(G23:G31)</f>
        <v>2669593.83</v>
      </c>
      <c r="H22" s="12">
        <f ca="1">SUM(H23:H31)</f>
        <v>2324972.21</v>
      </c>
      <c r="I22" s="12">
        <f t="shared" ref="I22:M22" ca="1" si="5">SUM(I23:I31)</f>
        <v>1690051.01</v>
      </c>
      <c r="J22" s="12">
        <f t="shared" ca="1" si="5"/>
        <v>2898687.04</v>
      </c>
      <c r="K22" s="12">
        <f t="shared" ca="1" si="5"/>
        <v>3448944.3499999996</v>
      </c>
      <c r="L22" s="12"/>
      <c r="M22" s="12">
        <f t="shared" ca="1" si="5"/>
        <v>0</v>
      </c>
      <c r="N22" s="12">
        <f ca="1">SUM(N23:N31)</f>
        <v>0</v>
      </c>
      <c r="O22" s="12">
        <f ca="1">SUM(O23:O31)</f>
        <v>0</v>
      </c>
      <c r="Q22" s="11"/>
    </row>
    <row r="23" spans="1:18" ht="22.5" customHeight="1" x14ac:dyDescent="0.25">
      <c r="A23" s="7" t="str">
        <f t="shared" si="3"/>
        <v>2.3.1</v>
      </c>
      <c r="B23" s="13" t="s">
        <v>36</v>
      </c>
      <c r="C23" s="14">
        <f t="shared" ca="1" si="1"/>
        <v>402663.26999999996</v>
      </c>
      <c r="D23" s="15">
        <f>SUMIF(Datos!$E$6:$E$66,A23,Datos!$F$6:$F$67)</f>
        <v>76925</v>
      </c>
      <c r="E23" s="15">
        <f ca="1">SUMIF(Datos!$K$6:$L$66,A23,Datos!$L$6:$L$67)</f>
        <v>46325.47</v>
      </c>
      <c r="F23" s="15">
        <f ca="1">SUMIF(Datos!$Q$6:$R$66,A23,Datos!$R$6:$R$67)</f>
        <v>14691.11</v>
      </c>
      <c r="G23" s="15">
        <f ca="1">SUMIF(Datos!$W$6:$X$66,A23,Datos!$X$6:$X$67)</f>
        <v>124574</v>
      </c>
      <c r="H23" s="15">
        <f ca="1">SUMIF(Datos!$AC$6:$AD$66,A23,Datos!$AD$6:$AD$67)</f>
        <v>55232.29</v>
      </c>
      <c r="I23" s="15">
        <f ca="1">SUMIF(Datos!$AI$6:$AJ$66,A23,Datos!$AJ$6:$AJ$67)</f>
        <v>42126.09</v>
      </c>
      <c r="J23" s="15">
        <f ca="1">SUMIF(Datos!$AO$6:$AP$65,A23,Datos!$AP$6:$AP$66)</f>
        <v>21237.31</v>
      </c>
      <c r="K23" s="15">
        <f ca="1">SUMIF(Datos!$AU$6:$AV$73,A23,Datos!$AV$6:$AV$73)</f>
        <v>21552</v>
      </c>
      <c r="L23" s="15"/>
      <c r="M23" s="15">
        <f ca="1">SUMIF(Datos!$BG$6:$BH$73,A23,Datos!$BH$6:$BH$73)</f>
        <v>0</v>
      </c>
      <c r="N23" s="15">
        <f ca="1">SUMIF(Datos!$BM$6:$BN$73,A23,Datos!$BN$6:$BN$73)</f>
        <v>0</v>
      </c>
      <c r="O23" s="15">
        <f ca="1">SUMIF(Datos!$BS$6:$BT$73,A23,Datos!$BT$6:$BT$73)</f>
        <v>0</v>
      </c>
      <c r="Q23" s="11"/>
    </row>
    <row r="24" spans="1:18" ht="18" customHeight="1" x14ac:dyDescent="0.25">
      <c r="A24" s="7" t="str">
        <f t="shared" si="3"/>
        <v>2.3.2</v>
      </c>
      <c r="B24" s="13" t="s">
        <v>22</v>
      </c>
      <c r="C24" s="14">
        <f t="shared" ca="1" si="1"/>
        <v>0</v>
      </c>
      <c r="D24" s="15">
        <f>SUMIF(Datos!$E$6:$E$66,A24,Datos!$F$6:$F$67)</f>
        <v>0</v>
      </c>
      <c r="E24" s="15">
        <f ca="1">SUMIF(Datos!$K$6:$L$66,A24,Datos!$L$6:$L$67)</f>
        <v>0</v>
      </c>
      <c r="F24" s="15">
        <f ca="1">SUMIF(Datos!$Q$6:$R$66,A24,Datos!$R$6:$R$67)</f>
        <v>0</v>
      </c>
      <c r="G24" s="15">
        <f ca="1">SUMIF(Datos!$W$6:$X$66,A24,Datos!$X$6:$X$67)</f>
        <v>0</v>
      </c>
      <c r="H24" s="15">
        <f ca="1">SUMIF(Datos!$AC$6:$AD$66,A24,Datos!$AD$6:$AD$67)</f>
        <v>0</v>
      </c>
      <c r="I24" s="15">
        <f ca="1">SUMIF(Datos!$AI$6:$AJ$66,A24,Datos!$AJ$6:$AJ$67)</f>
        <v>0</v>
      </c>
      <c r="J24" s="15">
        <f ca="1">SUMIF(Datos!$AO$6:$AP$65,A24,Datos!$AP$6:$AP$66)</f>
        <v>0</v>
      </c>
      <c r="K24" s="15">
        <f ca="1">SUMIF(Datos!$AU$6:$AV$73,A24,Datos!$AV$6:$AV$73)</f>
        <v>0</v>
      </c>
      <c r="L24" s="15">
        <f ca="1">SUMIF(Datos!$BA$6:$BB$73,A24,Datos!$BB$6:$BB$73)</f>
        <v>0</v>
      </c>
      <c r="M24" s="15">
        <f ca="1">SUMIF(Datos!$BG$6:$BH$73,A24,Datos!$BH$6:$BH$73)</f>
        <v>0</v>
      </c>
      <c r="N24" s="15">
        <f ca="1">SUMIF(Datos!$BM$6:$BN$73,A24,Datos!$BN$6:$BN$73)</f>
        <v>0</v>
      </c>
      <c r="O24" s="15">
        <f ca="1">SUMIF(Datos!$BS$6:$BT$73,A24,Datos!$BT$6:$BT$73)</f>
        <v>0</v>
      </c>
      <c r="Q24" s="11"/>
    </row>
    <row r="25" spans="1:18" ht="18.75" customHeight="1" x14ac:dyDescent="0.25">
      <c r="A25" s="7" t="str">
        <f t="shared" si="3"/>
        <v>2.3.3</v>
      </c>
      <c r="B25" s="13" t="s">
        <v>118</v>
      </c>
      <c r="C25" s="14">
        <f t="shared" ca="1" si="1"/>
        <v>1017173.14</v>
      </c>
      <c r="D25" s="15">
        <f>SUMIF(Datos!$E$6:$E$66,A25,Datos!$F$6:$F$67)</f>
        <v>60000</v>
      </c>
      <c r="E25" s="15">
        <f ca="1">SUMIF(Datos!$K$6:$L$66,A25,Datos!$L$6:$L$67)</f>
        <v>51541.15</v>
      </c>
      <c r="F25" s="15">
        <f ca="1">SUMIF(Datos!$Q$6:$R$66,A25,Datos!$R$6:$R$67)</f>
        <v>144450</v>
      </c>
      <c r="G25" s="15">
        <f ca="1">SUMIF(Datos!$W$6:$X$66,A25,Datos!$X$6:$X$67)</f>
        <v>123546.5</v>
      </c>
      <c r="H25" s="15">
        <f ca="1">SUMIF(Datos!$AC$6:$AD$66,A25,Datos!$AD$6:$AD$67)</f>
        <v>0</v>
      </c>
      <c r="I25" s="15">
        <f ca="1">SUMIF(Datos!$AI$6:$AJ$66,A25,Datos!$AJ$6:$AJ$67)</f>
        <v>0</v>
      </c>
      <c r="J25" s="15">
        <f ca="1">SUMIF(Datos!$AO$6:$AP$65,A25,Datos!$AP$6:$AP$66)</f>
        <v>0</v>
      </c>
      <c r="K25" s="15">
        <f ca="1">SUMIF(Datos!$AU$6:$AV$73,A25,Datos!$AV$6:$AV$73)</f>
        <v>637635.49</v>
      </c>
      <c r="L25" s="15"/>
      <c r="M25" s="15">
        <f ca="1">SUMIF(Datos!$BG$6:$BH$73,A25,Datos!$BH$6:$BH$73)</f>
        <v>0</v>
      </c>
      <c r="N25" s="15">
        <f ca="1">SUMIF(Datos!$BM$6:$BN$73,A25,Datos!$BN$6:$BN$73)</f>
        <v>0</v>
      </c>
      <c r="O25" s="15">
        <f ca="1">SUMIF(Datos!$BS$6:$BT$73,A25,Datos!$BT$6:$BT$73)</f>
        <v>0</v>
      </c>
      <c r="Q25" s="11"/>
    </row>
    <row r="26" spans="1:18" ht="18.75" customHeight="1" x14ac:dyDescent="0.25">
      <c r="A26" s="7" t="str">
        <f t="shared" si="3"/>
        <v>2.3.4</v>
      </c>
      <c r="B26" s="13" t="s">
        <v>39</v>
      </c>
      <c r="C26" s="14">
        <f t="shared" ca="1" si="1"/>
        <v>0</v>
      </c>
      <c r="D26" s="15">
        <f>SUMIF(Datos!$E$6:$E$66,A26,Datos!$F$6:$F$67)</f>
        <v>0</v>
      </c>
      <c r="E26" s="15">
        <f ca="1">SUMIF(Datos!$K$6:$L$66,A26,Datos!$L$6:$L$67)</f>
        <v>0</v>
      </c>
      <c r="F26" s="15">
        <f ca="1">SUMIF(Datos!$Q$6:$R$66,A26,Datos!$R$6:$R$67)</f>
        <v>0</v>
      </c>
      <c r="G26" s="15">
        <f ca="1">SUMIF(Datos!$W$6:$X$66,A26,Datos!$X$6:$X$67)</f>
        <v>0</v>
      </c>
      <c r="H26" s="15">
        <f ca="1">SUMIF(Datos!$AC$6:$AD$66,A26,Datos!$AD$6:$AD$67)</f>
        <v>0</v>
      </c>
      <c r="I26" s="15">
        <f ca="1">SUMIF(Datos!$AI$6:$AJ$66,A26,Datos!$AJ$6:$AJ$67)</f>
        <v>0</v>
      </c>
      <c r="J26" s="15">
        <f ca="1">SUMIF(Datos!$AO$6:$AP$65,A26,Datos!$AP$6:$AP$66)</f>
        <v>0</v>
      </c>
      <c r="K26" s="15">
        <f ca="1">SUMIF(Datos!$AU$6:$AV$73,A26,Datos!$AV$6:$AV$73)</f>
        <v>0</v>
      </c>
      <c r="L26" s="15">
        <f ca="1">SUMIF(Datos!$BA$6:$BB$73,A26,Datos!$BB$6:$BB$73)</f>
        <v>0</v>
      </c>
      <c r="M26" s="15">
        <f ca="1">SUMIF(Datos!$BG$6:$BH$73,A26,Datos!$BH$6:$BH$73)</f>
        <v>0</v>
      </c>
      <c r="N26" s="15">
        <f ca="1">SUMIF(Datos!$BM$6:$BN$73,A26,Datos!$BN$6:$BN$73)</f>
        <v>0</v>
      </c>
      <c r="O26" s="15">
        <f ca="1">SUMIF(Datos!$BS$6:$BT$73,A26,Datos!$BT$6:$BT$73)</f>
        <v>0</v>
      </c>
      <c r="Q26" s="11"/>
    </row>
    <row r="27" spans="1:18" ht="16.5" customHeight="1" x14ac:dyDescent="0.25">
      <c r="A27" s="7" t="str">
        <f t="shared" si="3"/>
        <v>2.3.5</v>
      </c>
      <c r="B27" s="16" t="s">
        <v>40</v>
      </c>
      <c r="C27" s="14">
        <f t="shared" ca="1" si="1"/>
        <v>0</v>
      </c>
      <c r="D27" s="15">
        <f>SUMIF(Datos!$E$6:$E$66,A27,Datos!$F$6:$F$67)</f>
        <v>0</v>
      </c>
      <c r="E27" s="15">
        <f ca="1">SUMIF(Datos!$K$6:$L$66,A27,Datos!$L$6:$L$67)</f>
        <v>0</v>
      </c>
      <c r="F27" s="15">
        <f ca="1">SUMIF(Datos!$Q$6:$R$66,A27,Datos!$R$6:$R$67)</f>
        <v>0</v>
      </c>
      <c r="G27" s="15">
        <f ca="1">SUMIF(Datos!$W$6:$X$66,A27,Datos!$X$6:$X$67)</f>
        <v>0</v>
      </c>
      <c r="H27" s="15">
        <f ca="1">SUMIF(Datos!$AC$6:$AD$66,A27,Datos!$AD$6:$AD$67)</f>
        <v>0</v>
      </c>
      <c r="I27" s="15">
        <f ca="1">SUMIF(Datos!$AI$6:$AJ$66,A27,Datos!$AJ$6:$AJ$67)</f>
        <v>0</v>
      </c>
      <c r="J27" s="15">
        <f ca="1">SUMIF(Datos!$AO$6:$AP$65,A27,Datos!$AP$6:$AP$66)</f>
        <v>0</v>
      </c>
      <c r="K27" s="15">
        <f ca="1">SUMIF(Datos!$AU$6:$AV$73,A27,Datos!$AV$6:$AV$73)</f>
        <v>0</v>
      </c>
      <c r="L27" s="15">
        <f ca="1">SUMIF(Datos!$BA$6:$BB$73,A27,Datos!$BB$6:$BB$73)</f>
        <v>0</v>
      </c>
      <c r="M27" s="15">
        <f ca="1">SUMIF(Datos!$BG$6:$BH$73,A27,Datos!$BH$6:$BH$73)</f>
        <v>0</v>
      </c>
      <c r="N27" s="15">
        <f ca="1">SUMIF(Datos!$BM$6:$BN$73,A27,Datos!$BN$6:$BN$73)</f>
        <v>0</v>
      </c>
      <c r="O27" s="15">
        <f ca="1">SUMIF(Datos!$BS$6:$BT$73,A27,Datos!$BT$6:$BT$73)</f>
        <v>0</v>
      </c>
      <c r="Q27" s="11"/>
    </row>
    <row r="28" spans="1:18" ht="19.5" customHeight="1" x14ac:dyDescent="0.25">
      <c r="A28" s="7" t="str">
        <f t="shared" si="3"/>
        <v>2.3.6</v>
      </c>
      <c r="B28" s="16" t="s">
        <v>41</v>
      </c>
      <c r="C28" s="14">
        <f t="shared" ca="1" si="1"/>
        <v>1019728.66</v>
      </c>
      <c r="D28" s="15">
        <f>SUMIF(Datos!$E$6:$E$66,A28,Datos!$F$6:$F$67)</f>
        <v>0</v>
      </c>
      <c r="E28" s="15">
        <f ca="1">SUMIF(Datos!$K$6:$L$66,A28,Datos!$L$6:$L$67)</f>
        <v>0</v>
      </c>
      <c r="F28" s="15">
        <f ca="1">SUMIF(Datos!$Q$6:$R$66,A28,Datos!$R$6:$R$67)</f>
        <v>0</v>
      </c>
      <c r="G28" s="15">
        <f ca="1">SUMIF(Datos!$W$6:$X$66,A28,Datos!$X$6:$X$67)</f>
        <v>474864.87</v>
      </c>
      <c r="H28" s="15">
        <f ca="1">SUMIF(Datos!$AC$6:$AD$66,A28,Datos!$AD$6:$AD$67)</f>
        <v>222412.94</v>
      </c>
      <c r="I28" s="15">
        <f ca="1">SUMIF(Datos!$AI$6:$AJ$66,A28,Datos!$AJ$6:$AJ$67)</f>
        <v>0</v>
      </c>
      <c r="J28" s="15">
        <f ca="1">SUMIF(Datos!$AO$6:$AP$65,A28,Datos!$AP$6:$AP$66)</f>
        <v>139400</v>
      </c>
      <c r="K28" s="15">
        <f ca="1">SUMIF(Datos!$AU$6:$AV$73,A28,Datos!$AV$6:$AV$73)</f>
        <v>183050.85</v>
      </c>
      <c r="L28" s="15">
        <f ca="1">SUMIF(Datos!$BA$6:$BB$73,A28,Datos!$BB$6:$BB$73)</f>
        <v>0</v>
      </c>
      <c r="M28" s="15">
        <f ca="1">SUMIF(Datos!$BG$6:$BH$73,A28,Datos!$BH$6:$BH$73)</f>
        <v>0</v>
      </c>
      <c r="N28" s="15">
        <f ca="1">SUMIF(Datos!$BM$6:$BN$73,A28,Datos!$BN$6:$BN$73)</f>
        <v>0</v>
      </c>
      <c r="O28" s="15">
        <f ca="1">SUMIF(Datos!$BS$6:$BT$73,A28,Datos!$BT$6:$BT$73)</f>
        <v>0</v>
      </c>
      <c r="Q28" s="11"/>
      <c r="R28" s="11"/>
    </row>
    <row r="29" spans="1:18" ht="19.5" customHeight="1" x14ac:dyDescent="0.25">
      <c r="A29" s="7" t="str">
        <f t="shared" si="3"/>
        <v>2.3.7</v>
      </c>
      <c r="B29" s="13" t="s">
        <v>116</v>
      </c>
      <c r="C29" s="14">
        <f t="shared" ca="1" si="1"/>
        <v>10859621</v>
      </c>
      <c r="D29" s="15">
        <f>SUMIF(Datos!$E$6:$E$66,A29,Datos!$F$6:$F$67)</f>
        <v>0</v>
      </c>
      <c r="E29" s="15">
        <f ca="1">SUMIF(Datos!$K$6:$L$66,A29,Datos!$L$6:$L$67)</f>
        <v>1090931</v>
      </c>
      <c r="F29" s="15">
        <f ca="1">SUMIF(Datos!$Q$6:$R$66,A29,Datos!$R$6:$R$67)</f>
        <v>1771285</v>
      </c>
      <c r="G29" s="15">
        <f ca="1">SUMIF(Datos!$W$6:$X$66,A29,Datos!$X$6:$X$67)</f>
        <v>557000</v>
      </c>
      <c r="H29" s="15">
        <f ca="1">SUMIF(Datos!$AC$6:$AD$66,A29,Datos!$AD$6:$AD$67)</f>
        <v>1963955</v>
      </c>
      <c r="I29" s="15">
        <f ca="1">SUMIF(Datos!$AI$6:$AJ$66,A29,Datos!$AJ$6:$AJ$67)</f>
        <v>1526255</v>
      </c>
      <c r="J29" s="15">
        <f ca="1">SUMIF(Datos!$AO$6:$AP$65,A29,Datos!$AP$6:$AP$66)</f>
        <v>2695545</v>
      </c>
      <c r="K29" s="15">
        <f ca="1">SUMIF(Datos!$AU$6:$AV$73,A29,Datos!$AV$6:$AV$73)</f>
        <v>1254650</v>
      </c>
      <c r="L29" s="15"/>
      <c r="M29" s="15">
        <f ca="1">SUMIF(Datos!$BG$6:$BH$73,A29,Datos!$BH$6:$BH$73)</f>
        <v>0</v>
      </c>
      <c r="N29" s="15">
        <f ca="1">SUMIF(Datos!$BM$6:$BN$73,A29,Datos!$BN$6:$BN$73)</f>
        <v>0</v>
      </c>
      <c r="O29" s="15">
        <f ca="1">SUMIF(Datos!$BS$6:$BT$73,A29,Datos!$BT$6:$BT$73)</f>
        <v>0</v>
      </c>
      <c r="Q29" s="11"/>
      <c r="R29" s="11"/>
    </row>
    <row r="30" spans="1:18" ht="19.5" customHeight="1" x14ac:dyDescent="0.25">
      <c r="A30" s="7" t="str">
        <f t="shared" si="3"/>
        <v>2.3.8</v>
      </c>
      <c r="B30" s="16" t="s">
        <v>42</v>
      </c>
      <c r="C30" s="19"/>
      <c r="D30" s="15">
        <f>SUMIF(Datos!$E$6:$E$66,A30,Datos!$F$6:$F$67)</f>
        <v>0</v>
      </c>
      <c r="E30" s="15">
        <f ca="1">SUMIF(Datos!$K$6:$L$66,A30,Datos!$L$6:$L$67)</f>
        <v>0</v>
      </c>
      <c r="F30" s="15">
        <f ca="1">SUMIF(Datos!$Q$6:$R$66,A30,Datos!$R$6:$R$67)</f>
        <v>0</v>
      </c>
      <c r="G30" s="15">
        <f ca="1">SUMIF(Datos!$W$6:$X$66,A30,Datos!$X$6:$X$67)</f>
        <v>0</v>
      </c>
      <c r="H30" s="15">
        <f ca="1">SUMIF(Datos!$AC$6:$AD$66,A30,Datos!$AD$6:$AD$67)</f>
        <v>0</v>
      </c>
      <c r="I30" s="15">
        <f ca="1">SUMIF(Datos!$AI$6:$AJ$66,A30,Datos!$AJ$6:$AJ$67)</f>
        <v>0</v>
      </c>
      <c r="J30" s="15">
        <f ca="1">SUMIF(Datos!$AO$6:$AP$65,A30,Datos!$AP$6:$AP$66)</f>
        <v>0</v>
      </c>
      <c r="K30" s="15">
        <f ca="1">SUMIF(Datos!$AU$6:$AV$73,A30,Datos!$AV$6:$AV$73)</f>
        <v>0</v>
      </c>
      <c r="L30" s="15">
        <f ca="1">SUMIF(Datos!$BA$6:$BB$73,A30,Datos!$BB$6:$BB$73)</f>
        <v>0</v>
      </c>
      <c r="M30" s="15">
        <f ca="1">SUMIF(Datos!$BG$6:$BH$73,A30,Datos!$BH$6:$BH$73)</f>
        <v>0</v>
      </c>
      <c r="N30" s="15">
        <f ca="1">SUMIF(Datos!$BM$6:$BN$73,A30,Datos!$BN$6:$BN$73)</f>
        <v>0</v>
      </c>
      <c r="O30" s="15">
        <f ca="1">SUMIF(Datos!$BS$6:$BT$73,A30,Datos!$BT$6:$BT$73)</f>
        <v>0</v>
      </c>
      <c r="Q30" s="11"/>
      <c r="R30" s="11"/>
    </row>
    <row r="31" spans="1:18" ht="16.5" customHeight="1" x14ac:dyDescent="0.25">
      <c r="A31" s="7" t="str">
        <f t="shared" si="3"/>
        <v>2.3.9</v>
      </c>
      <c r="B31" s="13" t="s">
        <v>117</v>
      </c>
      <c r="C31" s="14">
        <f ca="1">SUM(D31:O31)</f>
        <v>3072959.13</v>
      </c>
      <c r="D31" s="15">
        <f>SUMIF(Datos!$E$6:$E$66,A31,Datos!$F$6:$F$67)</f>
        <v>0</v>
      </c>
      <c r="E31" s="15">
        <f ca="1">SUMIF(Datos!$K$6:$L$66,A31,Datos!$L$6:$L$67)</f>
        <v>4539.2199999999993</v>
      </c>
      <c r="F31" s="15">
        <f ca="1">SUMIF(Datos!$Q$6:$R$66,A31,Datos!$R$6:$R$67)</f>
        <v>79208.81</v>
      </c>
      <c r="G31" s="15">
        <f ca="1">SUMIF(Datos!$W$6:$X$66,A31,Datos!$X$6:$X$67)</f>
        <v>1389608.46</v>
      </c>
      <c r="H31" s="15">
        <f ca="1">SUMIF(Datos!$AC$6:$AD$66,A31,Datos!$AD$6:$AD$67)</f>
        <v>83371.98</v>
      </c>
      <c r="I31" s="15">
        <f ca="1">SUMIF(Datos!$AI$6:$AJ$66,A31,Datos!$AJ$6:$AJ$67)</f>
        <v>121669.92000000001</v>
      </c>
      <c r="J31" s="15">
        <f ca="1">SUMIF(Datos!$AO$6:$AP$65,A31,Datos!$AP$6:$AP$66)</f>
        <v>42504.73</v>
      </c>
      <c r="K31" s="15">
        <f ca="1">SUMIF(Datos!$AU$6:$AV$73,A31,Datos!$AV$6:$AV$73)</f>
        <v>1352056.01</v>
      </c>
      <c r="L31" s="15"/>
      <c r="M31" s="15">
        <f ca="1">SUMIF(Datos!$BG$6:$BH$73,A31,Datos!$BH$6:$BH$73)</f>
        <v>0</v>
      </c>
      <c r="N31" s="15">
        <f ca="1">SUMIF(Datos!$BM$6:$BN$73,A31,Datos!$BN$6:$BN$73)</f>
        <v>0</v>
      </c>
      <c r="O31" s="15">
        <f ca="1">SUMIF(Datos!$BS$6:$BT$73,A31,Datos!$BT$6:$BT$73)</f>
        <v>0</v>
      </c>
      <c r="Q31" s="11"/>
    </row>
    <row r="32" spans="1:18" s="20" customFormat="1" ht="22.5" customHeight="1" x14ac:dyDescent="0.25">
      <c r="B32" s="9" t="s">
        <v>67</v>
      </c>
      <c r="C32" s="12">
        <f ca="1">SUM(C33:C39)</f>
        <v>473568.28</v>
      </c>
      <c r="D32" s="12">
        <f t="shared" ref="D32:M32" si="6">SUM(D33:D39)</f>
        <v>0</v>
      </c>
      <c r="E32" s="12">
        <f t="shared" ca="1" si="6"/>
        <v>0</v>
      </c>
      <c r="F32" s="12">
        <f t="shared" ca="1" si="6"/>
        <v>0</v>
      </c>
      <c r="G32" s="12">
        <f t="shared" ca="1" si="6"/>
        <v>473568.28</v>
      </c>
      <c r="H32" s="12">
        <f t="shared" ca="1" si="6"/>
        <v>0</v>
      </c>
      <c r="I32" s="12">
        <f t="shared" ca="1" si="6"/>
        <v>0</v>
      </c>
      <c r="J32" s="12">
        <f t="shared" ca="1" si="6"/>
        <v>0</v>
      </c>
      <c r="K32" s="12">
        <f t="shared" ca="1" si="6"/>
        <v>0</v>
      </c>
      <c r="L32" s="12"/>
      <c r="M32" s="12">
        <f t="shared" ca="1" si="6"/>
        <v>0</v>
      </c>
      <c r="N32" s="12">
        <f ca="1">SUM(N33:N39)</f>
        <v>0</v>
      </c>
      <c r="O32" s="12">
        <f ca="1">SUM(O33:O39)</f>
        <v>0</v>
      </c>
      <c r="Q32" s="21"/>
    </row>
    <row r="33" spans="1:18" ht="19.5" customHeight="1" x14ac:dyDescent="0.25">
      <c r="A33" s="7" t="str">
        <f t="shared" si="3"/>
        <v>2.4.1</v>
      </c>
      <c r="B33" s="13" t="s">
        <v>69</v>
      </c>
      <c r="C33" s="12">
        <f ca="1">SUM(D33:O33)</f>
        <v>473568.28</v>
      </c>
      <c r="D33" s="15">
        <f>SUMIF(Datos!$E$6:$E$66,A33,Datos!$F$6:$F$67)</f>
        <v>0</v>
      </c>
      <c r="E33" s="15">
        <f ca="1">SUMIF(Datos!$K$6:$L$66,A33,Datos!$L$6:$L$67)</f>
        <v>0</v>
      </c>
      <c r="F33" s="15">
        <f ca="1">SUMIF(Datos!$Q$6:$R$66,A33,Datos!$R$6:$R$67)</f>
        <v>0</v>
      </c>
      <c r="G33" s="15">
        <f ca="1">SUMIF(Datos!$W$6:$X$66,A33,Datos!$X$6:$X$67)</f>
        <v>473568.28</v>
      </c>
      <c r="H33" s="15">
        <f ca="1">SUMIF(Datos!$AC$6:$AD$66,A33,Datos!$AD$6:$AD$67)</f>
        <v>0</v>
      </c>
      <c r="I33" s="15">
        <f ca="1">SUMIF(Datos!$AI$6:$AJ$66,A33,Datos!$AJ$6:$AJ$67)</f>
        <v>0</v>
      </c>
      <c r="J33" s="15">
        <f ca="1">SUMIF(Datos!$AO$6:$AP$65,A33,Datos!$AP$6:$AP$66)</f>
        <v>0</v>
      </c>
      <c r="K33" s="15">
        <f ca="1">SUMIF(Datos!$AU$6:$AV$73,A33,Datos!$AV$6:$AV$73)</f>
        <v>0</v>
      </c>
      <c r="L33" s="15"/>
      <c r="M33" s="15">
        <f ca="1">SUMIF(Datos!$BG$6:$BH$73,A33,Datos!$BH$6:$BH$73)</f>
        <v>0</v>
      </c>
      <c r="N33" s="15">
        <f ca="1">SUMIF(Datos!$BM$6:$BN$73,A33,Datos!$BN$6:$BN$73)</f>
        <v>0</v>
      </c>
      <c r="O33" s="15">
        <f ca="1">SUMIF(Datos!$BS$6:$BT$73,A33,Datos!$BT$6:$BT$73)</f>
        <v>0</v>
      </c>
      <c r="Q33" s="11"/>
      <c r="R33" s="11"/>
    </row>
    <row r="34" spans="1:18" ht="19.5" customHeight="1" x14ac:dyDescent="0.25">
      <c r="A34" s="7" t="str">
        <f t="shared" si="3"/>
        <v>2.4.2</v>
      </c>
      <c r="B34" s="16" t="s">
        <v>70</v>
      </c>
      <c r="C34" s="22"/>
      <c r="D34" s="15">
        <f>SUMIF(Datos!$E$6:$E$66,A34,Datos!$F$6:$F$67)</f>
        <v>0</v>
      </c>
      <c r="E34" s="15">
        <f ca="1">SUMIF(Datos!$K$6:$L$66,A34,Datos!$L$6:$L$67)</f>
        <v>0</v>
      </c>
      <c r="F34" s="15">
        <f ca="1">SUMIF(Datos!$Q$6:$R$66,A34,Datos!$R$6:$R$67)</f>
        <v>0</v>
      </c>
      <c r="G34" s="15">
        <f ca="1">SUMIF(Datos!$W$6:$X$66,A34,Datos!$X$6:$X$67)</f>
        <v>0</v>
      </c>
      <c r="H34" s="15">
        <f ca="1">SUMIF(Datos!$AC$6:$AD$66,A34,Datos!$AD$6:$AD$67)</f>
        <v>0</v>
      </c>
      <c r="I34" s="15">
        <f ca="1">SUMIF(Datos!$AI$6:$AJ$66,A34,Datos!$AJ$6:$AJ$67)</f>
        <v>0</v>
      </c>
      <c r="J34" s="15">
        <f ca="1">SUMIF(Datos!$AO$6:$AP$65,A34,Datos!$AP$6:$AP$66)</f>
        <v>0</v>
      </c>
      <c r="K34" s="15">
        <f ca="1">SUMIF(Datos!$AU$6:$AV$73,A34,Datos!$AV$6:$AV$73)</f>
        <v>0</v>
      </c>
      <c r="L34" s="15">
        <f ca="1">SUMIF(Datos!$BA$6:$BB$73,A34,Datos!$BB$6:$BB$73)</f>
        <v>0</v>
      </c>
      <c r="M34" s="15">
        <f ca="1">SUMIF(Datos!$BG$6:$BH$73,A34,Datos!$BH$6:$BH$73)</f>
        <v>0</v>
      </c>
      <c r="N34" s="15">
        <f ca="1">SUMIF(Datos!$BM$6:$BN$73,A34,Datos!$BN$6:$BN$73)</f>
        <v>0</v>
      </c>
      <c r="O34" s="15">
        <f ca="1">SUMIF(Datos!$BS$6:$BT$73,A34,Datos!$BT$6:$BT$73)</f>
        <v>0</v>
      </c>
      <c r="Q34" s="11"/>
      <c r="R34" s="11"/>
    </row>
    <row r="35" spans="1:18" ht="18.75" customHeight="1" x14ac:dyDescent="0.25">
      <c r="A35" s="7" t="str">
        <f t="shared" si="3"/>
        <v>2.4.3</v>
      </c>
      <c r="B35" s="16" t="s">
        <v>71</v>
      </c>
      <c r="C35" s="22"/>
      <c r="D35" s="15">
        <f>SUMIF(Datos!$E$6:$E$66,A35,Datos!$F$6:$F$67)</f>
        <v>0</v>
      </c>
      <c r="E35" s="15">
        <f ca="1">SUMIF(Datos!$K$6:$L$66,A35,Datos!$L$6:$L$67)</f>
        <v>0</v>
      </c>
      <c r="F35" s="15">
        <f ca="1">SUMIF(Datos!$Q$6:$R$66,A35,Datos!$R$6:$R$67)</f>
        <v>0</v>
      </c>
      <c r="G35" s="15">
        <f ca="1">SUMIF(Datos!$W$6:$X$66,A35,Datos!$X$6:$X$67)</f>
        <v>0</v>
      </c>
      <c r="H35" s="15">
        <f ca="1">SUMIF(Datos!$AC$6:$AD$66,A35,Datos!$AD$6:$AD$67)</f>
        <v>0</v>
      </c>
      <c r="I35" s="15">
        <f ca="1">SUMIF(Datos!$AI$6:$AJ$66,A35,Datos!$AJ$6:$AJ$67)</f>
        <v>0</v>
      </c>
      <c r="J35" s="15">
        <f ca="1">SUMIF(Datos!$AO$6:$AP$65,A35,Datos!$AP$6:$AP$66)</f>
        <v>0</v>
      </c>
      <c r="K35" s="15">
        <f ca="1">SUMIF(Datos!$AU$6:$AV$73,A35,Datos!$AV$6:$AV$73)</f>
        <v>0</v>
      </c>
      <c r="L35" s="15">
        <f ca="1">SUMIF(Datos!$BA$6:$BB$73,A35,Datos!$BB$6:$BB$73)</f>
        <v>0</v>
      </c>
      <c r="M35" s="15">
        <f ca="1">SUMIF(Datos!$BG$6:$BH$73,A35,Datos!$BH$6:$BH$73)</f>
        <v>0</v>
      </c>
      <c r="N35" s="15">
        <f ca="1">SUMIF(Datos!$BM$6:$BN$73,A35,Datos!$BN$6:$BN$73)</f>
        <v>0</v>
      </c>
      <c r="O35" s="15">
        <f ca="1">SUMIF(Datos!$BS$6:$BT$73,A35,Datos!$BT$6:$BT$73)</f>
        <v>0</v>
      </c>
      <c r="Q35" s="11"/>
      <c r="R35" s="11"/>
    </row>
    <row r="36" spans="1:18" ht="16.5" customHeight="1" x14ac:dyDescent="0.25">
      <c r="A36" s="7" t="str">
        <f t="shared" si="3"/>
        <v>2.4.4</v>
      </c>
      <c r="B36" s="16" t="s">
        <v>72</v>
      </c>
      <c r="C36" s="22"/>
      <c r="D36" s="15">
        <f>SUMIF(Datos!$E$6:$E$66,A36,Datos!$F$6:$F$67)</f>
        <v>0</v>
      </c>
      <c r="E36" s="15">
        <f ca="1">SUMIF(Datos!$K$6:$L$66,A36,Datos!$L$6:$L$67)</f>
        <v>0</v>
      </c>
      <c r="F36" s="15">
        <f ca="1">SUMIF(Datos!$Q$6:$R$66,A36,Datos!$R$6:$R$67)</f>
        <v>0</v>
      </c>
      <c r="G36" s="15">
        <f ca="1">SUMIF(Datos!$W$6:$X$66,A36,Datos!$X$6:$X$67)</f>
        <v>0</v>
      </c>
      <c r="H36" s="15">
        <f ca="1">SUMIF(Datos!$AC$6:$AD$66,A36,Datos!$AD$6:$AD$67)</f>
        <v>0</v>
      </c>
      <c r="I36" s="15">
        <f ca="1">SUMIF(Datos!$AI$6:$AJ$66,A36,Datos!$AJ$6:$AJ$67)</f>
        <v>0</v>
      </c>
      <c r="J36" s="15">
        <f ca="1">SUMIF(Datos!$AO$6:$AP$65,A36,Datos!$AP$6:$AP$66)</f>
        <v>0</v>
      </c>
      <c r="K36" s="15">
        <f ca="1">SUMIF(Datos!$AU$6:$AV$73,A36,Datos!$AV$6:$AV$73)</f>
        <v>0</v>
      </c>
      <c r="L36" s="15">
        <f ca="1">SUMIF(Datos!$BA$6:$BB$73,A36,Datos!$BB$6:$BB$73)</f>
        <v>0</v>
      </c>
      <c r="M36" s="15">
        <f ca="1">SUMIF(Datos!$BG$6:$BH$73,A36,Datos!$BH$6:$BH$73)</f>
        <v>0</v>
      </c>
      <c r="N36" s="15">
        <f ca="1">SUMIF(Datos!$BM$6:$BN$73,A36,Datos!$BN$6:$BN$73)</f>
        <v>0</v>
      </c>
      <c r="O36" s="15">
        <f ca="1">SUMIF(Datos!$BS$6:$BT$73,A36,Datos!$BT$6:$BT$73)</f>
        <v>0</v>
      </c>
      <c r="Q36" s="11"/>
      <c r="R36" s="11"/>
    </row>
    <row r="37" spans="1:18" ht="19.5" customHeight="1" x14ac:dyDescent="0.25">
      <c r="A37" s="7" t="str">
        <f t="shared" si="3"/>
        <v>2.4.5</v>
      </c>
      <c r="B37" s="16" t="s">
        <v>73</v>
      </c>
      <c r="C37" s="22"/>
      <c r="D37" s="15">
        <f>SUMIF(Datos!$E$6:$E$66,A37,Datos!$F$6:$F$67)</f>
        <v>0</v>
      </c>
      <c r="E37" s="15">
        <f ca="1">SUMIF(Datos!$K$6:$L$66,A37,Datos!$L$6:$L$67)</f>
        <v>0</v>
      </c>
      <c r="F37" s="15">
        <f ca="1">SUMIF(Datos!$Q$6:$R$66,A37,Datos!$R$6:$R$67)</f>
        <v>0</v>
      </c>
      <c r="G37" s="15">
        <f ca="1">SUMIF(Datos!$W$6:$X$66,A37,Datos!$X$6:$X$67)</f>
        <v>0</v>
      </c>
      <c r="H37" s="15">
        <f ca="1">SUMIF(Datos!$AC$6:$AD$66,A37,Datos!$AD$6:$AD$67)</f>
        <v>0</v>
      </c>
      <c r="I37" s="15">
        <f ca="1">SUMIF(Datos!$AI$6:$AJ$66,A37,Datos!$AJ$6:$AJ$67)</f>
        <v>0</v>
      </c>
      <c r="J37" s="15">
        <f ca="1">SUMIF(Datos!$AO$6:$AP$65,A37,Datos!$AP$6:$AP$66)</f>
        <v>0</v>
      </c>
      <c r="K37" s="15">
        <f ca="1">SUMIF(Datos!$AU$6:$AV$73,A37,Datos!$AV$6:$AV$73)</f>
        <v>0</v>
      </c>
      <c r="L37" s="15">
        <f ca="1">SUMIF(Datos!$BA$6:$BB$73,A37,Datos!$BB$6:$BB$73)</f>
        <v>0</v>
      </c>
      <c r="M37" s="15">
        <f ca="1">SUMIF(Datos!$BG$6:$BH$73,A37,Datos!$BH$6:$BH$73)</f>
        <v>0</v>
      </c>
      <c r="N37" s="15">
        <f ca="1">SUMIF(Datos!$BM$6:$BN$73,A37,Datos!$BN$6:$BN$73)</f>
        <v>0</v>
      </c>
      <c r="O37" s="15">
        <f ca="1">SUMIF(Datos!$BS$6:$BT$73,A37,Datos!$BT$6:$BT$73)</f>
        <v>0</v>
      </c>
      <c r="Q37" s="11"/>
      <c r="R37" s="11"/>
    </row>
    <row r="38" spans="1:18" ht="16.5" customHeight="1" x14ac:dyDescent="0.25">
      <c r="A38" s="7" t="str">
        <f t="shared" si="3"/>
        <v>2.4.7</v>
      </c>
      <c r="B38" s="16" t="s">
        <v>74</v>
      </c>
      <c r="C38" s="22"/>
      <c r="D38" s="15">
        <f>SUMIF(Datos!$E$6:$E$66,A38,Datos!$F$6:$F$67)</f>
        <v>0</v>
      </c>
      <c r="E38" s="15">
        <f ca="1">SUMIF(Datos!$K$6:$L$66,A38,Datos!$L$6:$L$67)</f>
        <v>0</v>
      </c>
      <c r="F38" s="15">
        <f ca="1">SUMIF(Datos!$Q$6:$R$66,A38,Datos!$R$6:$R$67)</f>
        <v>0</v>
      </c>
      <c r="G38" s="15">
        <f ca="1">SUMIF(Datos!$W$6:$X$66,A38,Datos!$X$6:$X$67)</f>
        <v>0</v>
      </c>
      <c r="H38" s="15">
        <f ca="1">SUMIF(Datos!$AC$6:$AD$66,A38,Datos!$AD$6:$AD$67)</f>
        <v>0</v>
      </c>
      <c r="I38" s="15">
        <f ca="1">SUMIF(Datos!$AI$6:$AJ$66,A38,Datos!$AJ$6:$AJ$67)</f>
        <v>0</v>
      </c>
      <c r="J38" s="15">
        <f ca="1">SUMIF(Datos!$AO$6:$AP$65,A38,Datos!$AP$6:$AP$66)</f>
        <v>0</v>
      </c>
      <c r="K38" s="15">
        <f ca="1">SUMIF(Datos!$AU$6:$AV$73,A38,Datos!$AV$6:$AV$73)</f>
        <v>0</v>
      </c>
      <c r="L38" s="15">
        <f ca="1">SUMIF(Datos!$BA$6:$BB$73,A38,Datos!$BB$6:$BB$73)</f>
        <v>0</v>
      </c>
      <c r="M38" s="15">
        <f ca="1">SUMIF(Datos!$BG$6:$BH$73,A38,Datos!$BH$6:$BH$73)</f>
        <v>0</v>
      </c>
      <c r="N38" s="15">
        <f ca="1">SUMIF(Datos!$BM$6:$BN$73,A38,Datos!$BN$6:$BN$73)</f>
        <v>0</v>
      </c>
      <c r="O38" s="15">
        <f ca="1">SUMIF(Datos!$BS$6:$BT$73,A38,Datos!$BT$6:$BT$73)</f>
        <v>0</v>
      </c>
      <c r="Q38" s="11"/>
      <c r="R38" s="11"/>
    </row>
    <row r="39" spans="1:18" ht="18" customHeight="1" x14ac:dyDescent="0.25">
      <c r="A39" s="7" t="str">
        <f t="shared" si="3"/>
        <v>2.4.9</v>
      </c>
      <c r="B39" s="16" t="s">
        <v>75</v>
      </c>
      <c r="C39" s="22"/>
      <c r="D39" s="15">
        <f>SUMIF(Datos!$E$6:$E$66,A39,Datos!$F$6:$F$67)</f>
        <v>0</v>
      </c>
      <c r="E39" s="15">
        <f ca="1">SUMIF(Datos!$K$6:$L$66,A39,Datos!$L$6:$L$67)</f>
        <v>0</v>
      </c>
      <c r="F39" s="15">
        <f ca="1">SUMIF(Datos!$Q$6:$R$66,A39,Datos!$R$6:$R$67)</f>
        <v>0</v>
      </c>
      <c r="G39" s="15">
        <f ca="1">SUMIF(Datos!$W$6:$X$66,A39,Datos!$X$6:$X$67)</f>
        <v>0</v>
      </c>
      <c r="H39" s="15">
        <f ca="1">SUMIF(Datos!$AC$6:$AD$66,A39,Datos!$AD$6:$AD$67)</f>
        <v>0</v>
      </c>
      <c r="I39" s="15">
        <f ca="1">SUMIF(Datos!$AI$6:$AJ$66,A39,Datos!$AJ$6:$AJ$67)</f>
        <v>0</v>
      </c>
      <c r="J39" s="15">
        <f ca="1">SUMIF(Datos!$AO$6:$AP$65,A39,Datos!$AP$6:$AP$66)</f>
        <v>0</v>
      </c>
      <c r="K39" s="15">
        <f ca="1">SUMIF(Datos!$AU$6:$AV$73,A39,Datos!$AV$6:$AV$73)</f>
        <v>0</v>
      </c>
      <c r="L39" s="15">
        <f ca="1">SUMIF(Datos!$BA$6:$BB$73,A39,Datos!$BB$6:$BB$73)</f>
        <v>0</v>
      </c>
      <c r="M39" s="15">
        <f ca="1">SUMIF(Datos!$BG$6:$BH$73,A39,Datos!$BH$6:$BH$73)</f>
        <v>0</v>
      </c>
      <c r="N39" s="15">
        <f ca="1">SUMIF(Datos!$BM$6:$BN$73,A39,Datos!$BN$6:$BN$73)</f>
        <v>0</v>
      </c>
      <c r="O39" s="15">
        <f ca="1">SUMIF(Datos!$BS$6:$BT$73,A39,Datos!$BT$6:$BT$73)</f>
        <v>0</v>
      </c>
      <c r="Q39" s="11"/>
      <c r="R39" s="11"/>
    </row>
    <row r="40" spans="1:18" s="20" customFormat="1" ht="22.5" customHeight="1" x14ac:dyDescent="0.25">
      <c r="B40" s="23" t="s">
        <v>68</v>
      </c>
      <c r="C40" s="22">
        <f>SUM(C41:C47)</f>
        <v>0</v>
      </c>
      <c r="D40" s="22">
        <f t="shared" ref="D40:O40" si="7">SUM(D41:D47)</f>
        <v>0</v>
      </c>
      <c r="E40" s="22">
        <f t="shared" ca="1" si="7"/>
        <v>0</v>
      </c>
      <c r="F40" s="22">
        <f t="shared" ca="1" si="7"/>
        <v>0</v>
      </c>
      <c r="G40" s="22">
        <f t="shared" ca="1" si="7"/>
        <v>0</v>
      </c>
      <c r="H40" s="22">
        <f t="shared" ca="1" si="7"/>
        <v>0</v>
      </c>
      <c r="I40" s="22">
        <f t="shared" ca="1" si="7"/>
        <v>0</v>
      </c>
      <c r="J40" s="22">
        <f t="shared" ca="1" si="7"/>
        <v>0</v>
      </c>
      <c r="K40" s="22">
        <f t="shared" ca="1" si="7"/>
        <v>0</v>
      </c>
      <c r="L40" s="22">
        <f t="shared" ca="1" si="7"/>
        <v>0</v>
      </c>
      <c r="M40" s="22">
        <f t="shared" ca="1" si="7"/>
        <v>0</v>
      </c>
      <c r="N40" s="22">
        <f ca="1">SUM(N41:N47)</f>
        <v>0</v>
      </c>
      <c r="O40" s="22">
        <f t="shared" ca="1" si="7"/>
        <v>0</v>
      </c>
      <c r="Q40" s="21"/>
      <c r="R40" s="21"/>
    </row>
    <row r="41" spans="1:18" ht="18" customHeight="1" x14ac:dyDescent="0.25">
      <c r="A41" s="7" t="str">
        <f t="shared" si="3"/>
        <v>2.5.1</v>
      </c>
      <c r="B41" s="16" t="s">
        <v>76</v>
      </c>
      <c r="C41" s="22"/>
      <c r="D41" s="15">
        <f>SUMIF(Datos!$E$6:$E$66,A41,Datos!$F$6:$F$67)</f>
        <v>0</v>
      </c>
      <c r="E41" s="15">
        <f ca="1">SUMIF(Datos!$K$6:$L$66,A41,Datos!$L$6:$L$67)</f>
        <v>0</v>
      </c>
      <c r="F41" s="15">
        <f ca="1">SUMIF(Datos!$Q$6:$R$66,A41,Datos!$R$6:$R$67)</f>
        <v>0</v>
      </c>
      <c r="G41" s="15">
        <f ca="1">SUMIF(Datos!$W$6:$X$66,A41,Datos!$X$6:$X$67)</f>
        <v>0</v>
      </c>
      <c r="H41" s="15">
        <f ca="1">SUMIF(Datos!$AC$6:$AD$66,A41,Datos!$AD$6:$AD$67)</f>
        <v>0</v>
      </c>
      <c r="I41" s="15">
        <f ca="1">SUMIF(Datos!$AI$6:$AJ$66,A41,Datos!$AJ$6:$AJ$67)</f>
        <v>0</v>
      </c>
      <c r="J41" s="15">
        <f ca="1">SUMIF(Datos!$AO$6:$AP$65,A41,Datos!$AP$6:$AP$66)</f>
        <v>0</v>
      </c>
      <c r="K41" s="15">
        <f ca="1">SUMIF(Datos!$AU$6:$AV$73,A41,Datos!$AV$6:$AV$73)</f>
        <v>0</v>
      </c>
      <c r="L41" s="15">
        <f ca="1">SUMIF(Datos!$BA$6:$BB$73,A41,Datos!$BB$6:$BB$73)</f>
        <v>0</v>
      </c>
      <c r="M41" s="15">
        <f ca="1">SUMIF(Datos!$BG$6:$BH$73,A41,Datos!$BH$6:$BH$73)</f>
        <v>0</v>
      </c>
      <c r="N41" s="15">
        <f ca="1">SUMIF(Datos!$BM$6:$BN$73,A41,Datos!$BN$6:$BN$73)</f>
        <v>0</v>
      </c>
      <c r="O41" s="15">
        <f ca="1">SUMIF(Datos!$BS$6:$BT$73,A41,Datos!$BT$6:$BT$73)</f>
        <v>0</v>
      </c>
      <c r="Q41" s="21"/>
      <c r="R41" s="11"/>
    </row>
    <row r="42" spans="1:18" ht="18.75" customHeight="1" x14ac:dyDescent="0.25">
      <c r="A42" s="7" t="str">
        <f t="shared" si="3"/>
        <v>2.5.2</v>
      </c>
      <c r="B42" s="16" t="s">
        <v>77</v>
      </c>
      <c r="C42" s="22"/>
      <c r="D42" s="15">
        <f>SUMIF(Datos!$E$6:$E$66,A42,Datos!$F$6:$F$67)</f>
        <v>0</v>
      </c>
      <c r="E42" s="15">
        <f ca="1">SUMIF(Datos!$K$6:$L$66,A42,Datos!$L$6:$L$67)</f>
        <v>0</v>
      </c>
      <c r="F42" s="15">
        <f ca="1">SUMIF(Datos!$Q$6:$R$66,A42,Datos!$R$6:$R$67)</f>
        <v>0</v>
      </c>
      <c r="G42" s="15">
        <f ca="1">SUMIF(Datos!$W$6:$X$66,A42,Datos!$X$6:$X$67)</f>
        <v>0</v>
      </c>
      <c r="H42" s="15">
        <f ca="1">SUMIF(Datos!$AC$6:$AD$66,A42,Datos!$AD$6:$AD$67)</f>
        <v>0</v>
      </c>
      <c r="I42" s="15">
        <f ca="1">SUMIF(Datos!$AI$6:$AJ$66,A42,Datos!$AJ$6:$AJ$67)</f>
        <v>0</v>
      </c>
      <c r="J42" s="15">
        <f ca="1">SUMIF(Datos!$AO$6:$AP$65,A42,Datos!$AP$6:$AP$66)</f>
        <v>0</v>
      </c>
      <c r="K42" s="15">
        <f ca="1">SUMIF(Datos!$AU$6:$AV$73,A42,Datos!$AV$6:$AV$73)</f>
        <v>0</v>
      </c>
      <c r="L42" s="15">
        <f ca="1">SUMIF(Datos!$BA$6:$BB$73,A42,Datos!$BB$6:$BB$73)</f>
        <v>0</v>
      </c>
      <c r="M42" s="15">
        <f ca="1">SUMIF(Datos!$BG$6:$BH$73,A42,Datos!$BH$6:$BH$73)</f>
        <v>0</v>
      </c>
      <c r="N42" s="15">
        <f ca="1">SUMIF(Datos!$BM$6:$BN$73,A42,Datos!$BN$6:$BN$73)</f>
        <v>0</v>
      </c>
      <c r="O42" s="15">
        <f ca="1">SUMIF(Datos!$BS$6:$BT$73,A42,Datos!$BT$6:$BT$73)</f>
        <v>0</v>
      </c>
      <c r="Q42" s="11"/>
      <c r="R42" s="11"/>
    </row>
    <row r="43" spans="1:18" ht="19.5" customHeight="1" x14ac:dyDescent="0.25">
      <c r="A43" s="7" t="str">
        <f t="shared" si="3"/>
        <v>2.5.3</v>
      </c>
      <c r="B43" s="16" t="s">
        <v>78</v>
      </c>
      <c r="C43" s="22"/>
      <c r="D43" s="15">
        <f>SUMIF(Datos!$E$6:$E$66,A43,Datos!$F$6:$F$67)</f>
        <v>0</v>
      </c>
      <c r="E43" s="15">
        <f ca="1">SUMIF(Datos!$K$6:$L$66,A43,Datos!$L$6:$L$67)</f>
        <v>0</v>
      </c>
      <c r="F43" s="15">
        <f ca="1">SUMIF(Datos!$Q$6:$R$66,A43,Datos!$R$6:$R$67)</f>
        <v>0</v>
      </c>
      <c r="G43" s="15">
        <f ca="1">SUMIF(Datos!$W$6:$X$66,A43,Datos!$X$6:$X$67)</f>
        <v>0</v>
      </c>
      <c r="H43" s="15">
        <f ca="1">SUMIF(Datos!$AC$6:$AD$66,A43,Datos!$AD$6:$AD$67)</f>
        <v>0</v>
      </c>
      <c r="I43" s="15">
        <f ca="1">SUMIF(Datos!$AI$6:$AJ$66,A43,Datos!$AJ$6:$AJ$67)</f>
        <v>0</v>
      </c>
      <c r="J43" s="15">
        <f ca="1">SUMIF(Datos!$AO$6:$AP$65,A43,Datos!$AP$6:$AP$66)</f>
        <v>0</v>
      </c>
      <c r="K43" s="15">
        <f ca="1">SUMIF(Datos!$AU$6:$AV$73,A43,Datos!$AV$6:$AV$73)</f>
        <v>0</v>
      </c>
      <c r="L43" s="15">
        <f ca="1">SUMIF(Datos!$BA$6:$BB$73,A43,Datos!$BB$6:$BB$73)</f>
        <v>0</v>
      </c>
      <c r="M43" s="15">
        <f ca="1">SUMIF(Datos!$BG$6:$BH$73,A43,Datos!$BH$6:$BH$73)</f>
        <v>0</v>
      </c>
      <c r="N43" s="15">
        <f ca="1">SUMIF(Datos!$BM$6:$BN$73,A43,Datos!$BN$6:$BN$73)</f>
        <v>0</v>
      </c>
      <c r="O43" s="15">
        <f ca="1">SUMIF(Datos!$BS$6:$BT$73,A43,Datos!$BT$6:$BT$73)</f>
        <v>0</v>
      </c>
      <c r="Q43" s="11"/>
      <c r="R43" s="11"/>
    </row>
    <row r="44" spans="1:18" ht="18" customHeight="1" x14ac:dyDescent="0.25">
      <c r="A44" s="7" t="str">
        <f t="shared" si="3"/>
        <v>2.5,4</v>
      </c>
      <c r="B44" s="16" t="s">
        <v>79</v>
      </c>
      <c r="C44" s="22"/>
      <c r="D44" s="15">
        <f>SUMIF(Datos!$E$6:$E$66,A44,Datos!$F$6:$F$67)</f>
        <v>0</v>
      </c>
      <c r="E44" s="15">
        <f ca="1">SUMIF(Datos!$K$6:$L$66,A44,Datos!$L$6:$L$67)</f>
        <v>0</v>
      </c>
      <c r="F44" s="15">
        <f ca="1">SUMIF(Datos!$Q$6:$R$66,A44,Datos!$R$6:$R$67)</f>
        <v>0</v>
      </c>
      <c r="G44" s="15">
        <f ca="1">SUMIF(Datos!$W$6:$X$66,A44,Datos!$X$6:$X$67)</f>
        <v>0</v>
      </c>
      <c r="H44" s="15">
        <f ca="1">SUMIF(Datos!$AC$6:$AD$66,A44,Datos!$AD$6:$AD$67)</f>
        <v>0</v>
      </c>
      <c r="I44" s="15">
        <f ca="1">SUMIF(Datos!$AI$6:$AJ$66,A44,Datos!$AJ$6:$AJ$67)</f>
        <v>0</v>
      </c>
      <c r="J44" s="15">
        <f ca="1">SUMIF(Datos!$AO$6:$AP$65,A44,Datos!$AP$6:$AP$66)</f>
        <v>0</v>
      </c>
      <c r="K44" s="15">
        <f ca="1">SUMIF(Datos!$AU$6:$AV$73,A44,Datos!$AV$6:$AV$73)</f>
        <v>0</v>
      </c>
      <c r="L44" s="15">
        <f ca="1">SUMIF(Datos!$BA$6:$BB$73,A44,Datos!$BB$6:$BB$73)</f>
        <v>0</v>
      </c>
      <c r="M44" s="15">
        <f ca="1">SUMIF(Datos!$BG$6:$BH$73,A44,Datos!$BH$6:$BH$73)</f>
        <v>0</v>
      </c>
      <c r="N44" s="15">
        <f ca="1">SUMIF(Datos!$BM$6:$BN$73,A44,Datos!$BN$6:$BN$73)</f>
        <v>0</v>
      </c>
      <c r="O44" s="15">
        <f ca="1">SUMIF(Datos!$BS$6:$BT$73,A44,Datos!$BT$6:$BT$73)</f>
        <v>0</v>
      </c>
      <c r="Q44" s="11"/>
      <c r="R44" s="11"/>
    </row>
    <row r="45" spans="1:18" ht="19.5" customHeight="1" x14ac:dyDescent="0.25">
      <c r="A45" s="7" t="str">
        <f t="shared" si="3"/>
        <v>2.5.5</v>
      </c>
      <c r="B45" s="16" t="s">
        <v>80</v>
      </c>
      <c r="C45" s="22"/>
      <c r="D45" s="15">
        <f>SUMIF(Datos!$E$6:$E$66,A45,Datos!$F$6:$F$67)</f>
        <v>0</v>
      </c>
      <c r="E45" s="15">
        <f ca="1">SUMIF(Datos!$K$6:$L$66,A45,Datos!$L$6:$L$67)</f>
        <v>0</v>
      </c>
      <c r="F45" s="15">
        <f ca="1">SUMIF(Datos!$Q$6:$R$66,A45,Datos!$R$6:$R$67)</f>
        <v>0</v>
      </c>
      <c r="G45" s="15">
        <f ca="1">SUMIF(Datos!$W$6:$X$66,A45,Datos!$X$6:$X$67)</f>
        <v>0</v>
      </c>
      <c r="H45" s="15">
        <f ca="1">SUMIF(Datos!$AC$6:$AD$66,A45,Datos!$AD$6:$AD$67)</f>
        <v>0</v>
      </c>
      <c r="I45" s="15">
        <f ca="1">SUMIF(Datos!$AI$6:$AJ$66,A45,Datos!$AJ$6:$AJ$67)</f>
        <v>0</v>
      </c>
      <c r="J45" s="15">
        <f ca="1">SUMIF(Datos!$AO$6:$AP$65,A45,Datos!$AP$6:$AP$66)</f>
        <v>0</v>
      </c>
      <c r="K45" s="15">
        <f ca="1">SUMIF(Datos!$AU$6:$AV$73,A45,Datos!$AV$6:$AV$73)</f>
        <v>0</v>
      </c>
      <c r="L45" s="15">
        <f ca="1">SUMIF(Datos!$BA$6:$BB$73,A45,Datos!$BB$6:$BB$73)</f>
        <v>0</v>
      </c>
      <c r="M45" s="15">
        <f ca="1">SUMIF(Datos!$BG$6:$BH$73,A45,Datos!$BH$6:$BH$73)</f>
        <v>0</v>
      </c>
      <c r="N45" s="15">
        <f ca="1">SUMIF(Datos!$BM$6:$BN$73,A45,Datos!$BN$6:$BN$73)</f>
        <v>0</v>
      </c>
      <c r="O45" s="15">
        <f ca="1">SUMIF(Datos!$BS$6:$BT$73,A45,Datos!$BT$6:$BT$73)</f>
        <v>0</v>
      </c>
      <c r="Q45" s="24"/>
      <c r="R45" s="11"/>
    </row>
    <row r="46" spans="1:18" ht="18.75" customHeight="1" x14ac:dyDescent="0.25">
      <c r="A46" s="7" t="str">
        <f t="shared" si="3"/>
        <v>2.5.6</v>
      </c>
      <c r="B46" s="16" t="s">
        <v>81</v>
      </c>
      <c r="C46" s="22"/>
      <c r="D46" s="15">
        <f>SUMIF(Datos!$E$6:$E$66,A46,Datos!$F$6:$F$67)</f>
        <v>0</v>
      </c>
      <c r="E46" s="15">
        <f ca="1">SUMIF(Datos!$K$6:$L$66,A46,Datos!$L$6:$L$67)</f>
        <v>0</v>
      </c>
      <c r="F46" s="15">
        <f ca="1">SUMIF(Datos!$Q$6:$R$66,A46,Datos!$R$6:$R$67)</f>
        <v>0</v>
      </c>
      <c r="G46" s="15">
        <f ca="1">SUMIF(Datos!$W$6:$X$66,A46,Datos!$X$6:$X$67)</f>
        <v>0</v>
      </c>
      <c r="H46" s="15">
        <f ca="1">SUMIF(Datos!$AC$6:$AD$66,A46,Datos!$AD$6:$AD$67)</f>
        <v>0</v>
      </c>
      <c r="I46" s="15">
        <f ca="1">SUMIF(Datos!$AI$6:$AJ$66,A46,Datos!$AJ$6:$AJ$67)</f>
        <v>0</v>
      </c>
      <c r="J46" s="15">
        <f ca="1">SUMIF(Datos!$AO$6:$AP$65,A46,Datos!$AP$6:$AP$66)</f>
        <v>0</v>
      </c>
      <c r="K46" s="15">
        <f ca="1">SUMIF(Datos!$AU$6:$AV$73,A46,Datos!$AV$6:$AV$73)</f>
        <v>0</v>
      </c>
      <c r="L46" s="15">
        <f ca="1">SUMIF(Datos!$BA$6:$BB$73,A46,Datos!$BB$6:$BB$73)</f>
        <v>0</v>
      </c>
      <c r="M46" s="15">
        <f ca="1">SUMIF(Datos!$BG$6:$BH$73,A46,Datos!$BH$6:$BH$73)</f>
        <v>0</v>
      </c>
      <c r="N46" s="15">
        <f ca="1">SUMIF(Datos!$BM$6:$BN$73,A46,Datos!$BN$6:$BN$73)</f>
        <v>0</v>
      </c>
      <c r="O46" s="15">
        <f ca="1">SUMIF(Datos!$BS$6:$BT$73,A46,Datos!$BT$6:$BT$73)</f>
        <v>0</v>
      </c>
      <c r="Q46" s="25"/>
      <c r="R46" s="11"/>
    </row>
    <row r="47" spans="1:18" ht="17.25" customHeight="1" x14ac:dyDescent="0.25">
      <c r="A47" s="7" t="str">
        <f t="shared" si="3"/>
        <v>2.5.9</v>
      </c>
      <c r="B47" s="16" t="s">
        <v>82</v>
      </c>
      <c r="C47" s="22"/>
      <c r="D47" s="15">
        <f>SUMIF(Datos!$E$6:$E$66,A47,Datos!$F$6:$F$67)</f>
        <v>0</v>
      </c>
      <c r="E47" s="15">
        <f ca="1">SUMIF(Datos!$K$6:$L$66,A47,Datos!$L$6:$L$67)</f>
        <v>0</v>
      </c>
      <c r="F47" s="15">
        <f ca="1">SUMIF(Datos!$Q$6:$R$66,A47,Datos!$R$6:$R$67)</f>
        <v>0</v>
      </c>
      <c r="G47" s="15">
        <f ca="1">SUMIF(Datos!$W$6:$X$66,A47,Datos!$X$6:$X$67)</f>
        <v>0</v>
      </c>
      <c r="H47" s="15">
        <f ca="1">SUMIF(Datos!$AC$6:$AD$66,A47,Datos!$AD$6:$AD$67)</f>
        <v>0</v>
      </c>
      <c r="I47" s="15">
        <f ca="1">SUMIF(Datos!$AI$6:$AJ$66,A47,Datos!$AJ$6:$AJ$67)</f>
        <v>0</v>
      </c>
      <c r="J47" s="15">
        <f ca="1">SUMIF(Datos!$AO$6:$AP$65,A47,Datos!$AP$6:$AP$66)</f>
        <v>0</v>
      </c>
      <c r="K47" s="15">
        <f ca="1">SUMIF(Datos!$AU$6:$AV$73,A47,Datos!$AV$6:$AV$73)</f>
        <v>0</v>
      </c>
      <c r="L47" s="15">
        <f ca="1">SUMIF(Datos!$BA$6:$BB$73,A47,Datos!$BB$6:$BB$73)</f>
        <v>0</v>
      </c>
      <c r="M47" s="15">
        <f ca="1">SUMIF(Datos!$BG$6:$BH$73,A47,Datos!$BH$6:$BH$73)</f>
        <v>0</v>
      </c>
      <c r="N47" s="15">
        <f ca="1">SUMIF(Datos!$BM$6:$BN$73,A47,Datos!$BN$6:$BN$73)</f>
        <v>0</v>
      </c>
      <c r="O47" s="15">
        <f ca="1">SUMIF(Datos!$BS$6:$BT$73,A47,Datos!$BT$6:$BT$73)</f>
        <v>0</v>
      </c>
      <c r="Q47" s="26"/>
      <c r="R47" s="11"/>
    </row>
    <row r="48" spans="1:18" ht="22.5" customHeight="1" x14ac:dyDescent="0.25">
      <c r="B48" s="9" t="s">
        <v>32</v>
      </c>
      <c r="C48" s="12">
        <f ca="1">SUM(D48:O48)</f>
        <v>838327</v>
      </c>
      <c r="D48" s="12">
        <f t="shared" ref="D48:L48" si="8">SUM(D49:D53)</f>
        <v>0</v>
      </c>
      <c r="E48" s="12">
        <f ca="1">SUM(E49:E57)</f>
        <v>0</v>
      </c>
      <c r="F48" s="12">
        <f t="shared" ca="1" si="8"/>
        <v>31705</v>
      </c>
      <c r="G48" s="12">
        <f t="shared" ca="1" si="8"/>
        <v>3780</v>
      </c>
      <c r="H48" s="12">
        <f t="shared" ca="1" si="8"/>
        <v>209260</v>
      </c>
      <c r="I48" s="12">
        <f t="shared" ca="1" si="8"/>
        <v>0</v>
      </c>
      <c r="J48" s="12">
        <f t="shared" ca="1" si="8"/>
        <v>458582</v>
      </c>
      <c r="K48" s="12">
        <f t="shared" ca="1" si="8"/>
        <v>135000</v>
      </c>
      <c r="L48" s="12"/>
      <c r="M48" s="12">
        <f ca="1">SUM(M49:M57)</f>
        <v>0</v>
      </c>
      <c r="N48" s="12">
        <f ca="1">SUM(N49:N56)</f>
        <v>0</v>
      </c>
      <c r="O48" s="12">
        <f ca="1">SUM(O49:O57)</f>
        <v>0</v>
      </c>
      <c r="Q48" s="20"/>
    </row>
    <row r="49" spans="1:19" ht="18.75" customHeight="1" x14ac:dyDescent="0.25">
      <c r="A49" s="7" t="str">
        <f t="shared" si="3"/>
        <v>2.6.1</v>
      </c>
      <c r="B49" s="17" t="s">
        <v>90</v>
      </c>
      <c r="C49" s="14">
        <f ca="1">SUM(D49:O49)</f>
        <v>3780</v>
      </c>
      <c r="D49" s="15">
        <f>SUMIF(Datos!$E$6:$E$66,A49,Datos!$F$6:$F$67)</f>
        <v>0</v>
      </c>
      <c r="E49" s="15">
        <f ca="1">SUMIF(Datos!$K$6:$L$66,A49,Datos!$L$6:$L$67)</f>
        <v>0</v>
      </c>
      <c r="F49" s="15">
        <f ca="1">SUMIF(Datos!$Q$6:$R$66,A49,Datos!$R$6:$R$67)</f>
        <v>0</v>
      </c>
      <c r="G49" s="15">
        <f ca="1">SUMIF(Datos!$W$6:$X$66,A49,Datos!$X$6:$X$67)</f>
        <v>3780</v>
      </c>
      <c r="H49" s="15">
        <f ca="1">SUMIF(Datos!$AC$6:$AD$66,A49,Datos!$AD$6:$AD$67)</f>
        <v>0</v>
      </c>
      <c r="I49" s="15">
        <f ca="1">SUMIF(Datos!$AI$6:$AJ$66,A49,Datos!$AJ$6:$AJ$67)</f>
        <v>0</v>
      </c>
      <c r="J49" s="15">
        <f ca="1">SUMIF(Datos!$AO$6:$AP$65,A49,Datos!$AP$6:$AP$66)</f>
        <v>0</v>
      </c>
      <c r="K49" s="15">
        <f ca="1">SUMIF(Datos!$AU$6:$AV$73,A49,Datos!$AV$6:$AV$73)</f>
        <v>0</v>
      </c>
      <c r="L49" s="15">
        <f ca="1">SUMIF(Datos!$BA$6:$BB$73,A49,Datos!$BB$6:$BB$73)</f>
        <v>0</v>
      </c>
      <c r="M49" s="15">
        <f ca="1">SUMIF(Datos!$BG$6:$BH$73,A49,Datos!$BH$6:$BH$73)</f>
        <v>0</v>
      </c>
      <c r="N49" s="15">
        <f ca="1">SUMIF(Datos!$BM$6:$BN$73,A49,Datos!$BN$6:$BN$73)</f>
        <v>0</v>
      </c>
      <c r="O49" s="15">
        <f ca="1">SUMIF(Datos!$BS$6:$BT$73,A49,Datos!$BT$6:$BT$73)</f>
        <v>0</v>
      </c>
      <c r="Q49" s="24"/>
    </row>
    <row r="50" spans="1:19" ht="16.5" customHeight="1" x14ac:dyDescent="0.25">
      <c r="A50" s="7" t="str">
        <f t="shared" si="3"/>
        <v>2.6.2</v>
      </c>
      <c r="B50" s="27" t="s">
        <v>43</v>
      </c>
      <c r="C50" s="19"/>
      <c r="D50" s="15">
        <f>SUMIF(Datos!$E$6:$E$66,A50,Datos!$F$6:$F$67)</f>
        <v>0</v>
      </c>
      <c r="E50" s="15">
        <f ca="1">SUMIF(Datos!$K$6:$L$66,A50,Datos!$L$6:$L$67)</f>
        <v>0</v>
      </c>
      <c r="F50" s="15">
        <f ca="1">SUMIF(Datos!$Q$6:$R$66,A50,Datos!$R$6:$R$67)</f>
        <v>0</v>
      </c>
      <c r="G50" s="15">
        <f ca="1">SUMIF(Datos!$W$6:$X$66,A50,Datos!$X$6:$X$67)</f>
        <v>0</v>
      </c>
      <c r="H50" s="15">
        <f ca="1">SUMIF(Datos!$AC$6:$AD$66,A50,Datos!$AD$6:$AD$67)</f>
        <v>0</v>
      </c>
      <c r="I50" s="15">
        <f ca="1">SUMIF(Datos!$AI$6:$AJ$66,A50,Datos!$AJ$6:$AJ$67)</f>
        <v>0</v>
      </c>
      <c r="J50" s="15">
        <f ca="1">SUMIF(Datos!$AO$6:$AP$65,A50,Datos!$AP$6:$AP$66)</f>
        <v>0</v>
      </c>
      <c r="K50" s="15">
        <f ca="1">SUMIF(Datos!$AU$6:$AV$73,A50,Datos!$AV$6:$AV$73)</f>
        <v>0</v>
      </c>
      <c r="L50" s="15">
        <f ca="1">SUMIF(Datos!$BA$6:$BB$73,A50,Datos!$BB$6:$BB$73)</f>
        <v>0</v>
      </c>
      <c r="M50" s="15">
        <f ca="1">SUMIF(Datos!$BG$6:$BH$73,A50,Datos!$BH$6:$BH$73)</f>
        <v>0</v>
      </c>
      <c r="N50" s="15">
        <f ca="1">SUMIF(Datos!$BM$6:$BN$73,A50,Datos!$BN$6:$BN$73)</f>
        <v>0</v>
      </c>
      <c r="O50" s="28"/>
      <c r="R50" s="11"/>
    </row>
    <row r="51" spans="1:19" ht="18" customHeight="1" x14ac:dyDescent="0.25">
      <c r="A51" s="7" t="str">
        <f t="shared" si="3"/>
        <v>2.6.3</v>
      </c>
      <c r="B51" s="17" t="s">
        <v>87</v>
      </c>
      <c r="C51" s="14">
        <f ca="1">SUM(D51:O51)</f>
        <v>0</v>
      </c>
      <c r="D51" s="15">
        <f>SUMIF(Datos!$E$6:$E$66,A51,Datos!$F$6:$F$67)</f>
        <v>0</v>
      </c>
      <c r="E51" s="15">
        <f ca="1">SUMIF(Datos!$K$6:$L$66,A51,Datos!$L$6:$L$67)</f>
        <v>0</v>
      </c>
      <c r="F51" s="15">
        <f ca="1">SUMIF(Datos!$Q$6:$R$66,A51,Datos!$R$6:$R$67)</f>
        <v>0</v>
      </c>
      <c r="G51" s="15">
        <f ca="1">SUMIF(Datos!$W$6:$X$66,A51,Datos!$X$6:$X$67)</f>
        <v>0</v>
      </c>
      <c r="H51" s="15">
        <f ca="1">SUMIF(Datos!$AC$6:$AD$66,A51,Datos!$AD$6:$AD$67)</f>
        <v>0</v>
      </c>
      <c r="I51" s="15">
        <f ca="1">SUMIF(Datos!$AI$6:$AJ$66,A51,Datos!$AJ$6:$AJ$67)</f>
        <v>0</v>
      </c>
      <c r="J51" s="15">
        <f ca="1">SUMIF(Datos!$AO$6:$AP$65,A51,Datos!$AP$6:$AP$66)</f>
        <v>0</v>
      </c>
      <c r="K51" s="15">
        <f ca="1">SUMIF(Datos!$AU$6:$AV$73,A51,Datos!$AV$6:$AV$73)</f>
        <v>0</v>
      </c>
      <c r="L51" s="15">
        <f ca="1">SUMIF(Datos!$BA$6:$BB$73,A51,Datos!$BB$6:$BB$73)</f>
        <v>0</v>
      </c>
      <c r="M51" s="15">
        <f ca="1">SUMIF(Datos!$BG$6:$BH$73,A51,Datos!$BH$6:$BH$73)</f>
        <v>0</v>
      </c>
      <c r="N51" s="15">
        <f ca="1">SUMIF(Datos!$BM$6:$BN$73,A51,Datos!$BN$6:$BN$73)</f>
        <v>0</v>
      </c>
      <c r="O51" s="15">
        <f ca="1">SUMIF(Datos!$BS$6:$BT$73,A51,Datos!$BT$6:$BT$73)</f>
        <v>0</v>
      </c>
      <c r="Q51" s="25"/>
      <c r="R51" s="11"/>
    </row>
    <row r="52" spans="1:19" ht="18" customHeight="1" x14ac:dyDescent="0.25">
      <c r="A52" s="7" t="str">
        <f t="shared" si="3"/>
        <v>2.6.4</v>
      </c>
      <c r="B52" s="17" t="s">
        <v>88</v>
      </c>
      <c r="C52" s="14">
        <f ca="1">SUM(D52:O52)</f>
        <v>0</v>
      </c>
      <c r="D52" s="15">
        <f>SUMIF(Datos!$E$6:$E$66,A52,Datos!$F$6:$F$67)</f>
        <v>0</v>
      </c>
      <c r="E52" s="15">
        <f ca="1">SUMIF(Datos!$K$6:$L$66,A52,Datos!$L$6:$L$67)</f>
        <v>0</v>
      </c>
      <c r="F52" s="15">
        <f ca="1">SUMIF(Datos!$Q$6:$R$66,A52,Datos!$R$6:$R$67)</f>
        <v>0</v>
      </c>
      <c r="G52" s="15">
        <f ca="1">SUMIF(Datos!$W$6:$X$66,A52,Datos!$X$6:$X$67)</f>
        <v>0</v>
      </c>
      <c r="H52" s="15">
        <f ca="1">SUMIF(Datos!$AC$6:$AD$66,A52,Datos!$AD$6:$AD$67)</f>
        <v>0</v>
      </c>
      <c r="I52" s="15">
        <f ca="1">SUMIF(Datos!$AI$6:$AJ$66,A52,Datos!$AJ$6:$AJ$67)</f>
        <v>0</v>
      </c>
      <c r="J52" s="15">
        <f ca="1">SUMIF(Datos!$AO$6:$AP$65,A52,Datos!$AP$6:$AP$66)</f>
        <v>0</v>
      </c>
      <c r="K52" s="15">
        <f ca="1">SUMIF(Datos!$AU$6:$AV$73,A52,Datos!$AV$6:$AV$73)</f>
        <v>0</v>
      </c>
      <c r="L52" s="15"/>
      <c r="M52" s="15">
        <f ca="1">SUMIF(Datos!$BG$6:$BH$73,A52,Datos!$BH$6:$BH$73)</f>
        <v>0</v>
      </c>
      <c r="N52" s="15">
        <f ca="1">SUMIF(Datos!$BM$6:$BN$73,A52,Datos!$BN$6:$BN$73)</f>
        <v>0</v>
      </c>
      <c r="O52" s="15">
        <f ca="1">SUMIF(Datos!$BS$6:$BT$73,A52,Datos!$BT$6:$BT$73)</f>
        <v>0</v>
      </c>
      <c r="R52" s="11"/>
    </row>
    <row r="53" spans="1:19" ht="16.5" customHeight="1" x14ac:dyDescent="0.25">
      <c r="A53" s="7" t="str">
        <f t="shared" si="3"/>
        <v>2.6.5</v>
      </c>
      <c r="B53" s="17" t="s">
        <v>89</v>
      </c>
      <c r="C53" s="14">
        <f ca="1">SUM(D53:O53)</f>
        <v>834547</v>
      </c>
      <c r="D53" s="15">
        <f>SUMIF(Datos!$E$6:$E$66,A53,Datos!$F$6:$F$67)</f>
        <v>0</v>
      </c>
      <c r="E53" s="15">
        <f ca="1">SUMIF(Datos!$K$6:$L$66,A53,Datos!$L$6:$L$67)</f>
        <v>0</v>
      </c>
      <c r="F53" s="15">
        <f ca="1">SUMIF(Datos!$Q$6:$R$66,A53,Datos!$R$6:$R$67)</f>
        <v>31705</v>
      </c>
      <c r="G53" s="15">
        <f ca="1">SUMIF(Datos!$W$6:$X$66,A53,Datos!$X$6:$X$67)</f>
        <v>0</v>
      </c>
      <c r="H53" s="15">
        <f ca="1">SUMIF(Datos!$AC$6:$AD$66,A53,Datos!$AD$6:$AD$67)</f>
        <v>209260</v>
      </c>
      <c r="I53" s="15">
        <f ca="1">SUMIF(Datos!$AI$6:$AJ$66,A53,Datos!$AJ$6:$AJ$67)</f>
        <v>0</v>
      </c>
      <c r="J53" s="15">
        <f ca="1">SUMIF(Datos!$AO$6:$AP$65,A53,Datos!$AP$6:$AP$66)</f>
        <v>458582</v>
      </c>
      <c r="K53" s="15">
        <f ca="1">SUMIF(Datos!$AU$6:$AV$73,A53,Datos!$AV$6:$AV$73)</f>
        <v>135000</v>
      </c>
      <c r="L53" s="15"/>
      <c r="M53" s="15">
        <f ca="1">SUMIF(Datos!$BG$6:$BH$73,A53,Datos!$BH$6:$BH$73)</f>
        <v>0</v>
      </c>
      <c r="N53" s="15">
        <f ca="1">SUMIF(Datos!$BM$6:$BN$73,A53,Datos!$BN$6:$BN$73)</f>
        <v>0</v>
      </c>
      <c r="O53" s="15">
        <f ca="1">SUMIF(Datos!$BS$6:$BT$73,A53,Datos!$BT$6:$BT$73)</f>
        <v>0</v>
      </c>
      <c r="Q53" s="26"/>
      <c r="R53" s="11"/>
    </row>
    <row r="54" spans="1:19" ht="15.75" customHeight="1" x14ac:dyDescent="0.25">
      <c r="A54" s="7" t="str">
        <f t="shared" si="3"/>
        <v>2.6.6</v>
      </c>
      <c r="B54" s="27" t="s">
        <v>49</v>
      </c>
      <c r="C54" s="19"/>
      <c r="D54" s="15">
        <f>SUMIF(Datos!$E$6:$E$66,A54,Datos!$F$6:$F$67)</f>
        <v>0</v>
      </c>
      <c r="E54" s="15">
        <f ca="1">SUMIF(Datos!$K$6:$L$66,A54,Datos!$L$6:$L$67)</f>
        <v>0</v>
      </c>
      <c r="F54" s="15">
        <f ca="1">SUMIF(Datos!$Q$6:$R$66,A54,Datos!$R$6:$R$67)</f>
        <v>0</v>
      </c>
      <c r="G54" s="15">
        <f ca="1">SUMIF(Datos!$W$6:$X$66,A54,Datos!$X$6:$X$67)</f>
        <v>0</v>
      </c>
      <c r="H54" s="15">
        <f ca="1">SUMIF(Datos!$AC$6:$AD$66,A54,Datos!$AD$6:$AD$67)</f>
        <v>0</v>
      </c>
      <c r="I54" s="15">
        <f ca="1">SUMIF(Datos!$AI$6:$AJ$66,A54,Datos!$AJ$6:$AJ$67)</f>
        <v>0</v>
      </c>
      <c r="J54" s="15">
        <f ca="1">SUMIF(Datos!$AO$6:$AP$65,A54,Datos!$AP$6:$AP$66)</f>
        <v>0</v>
      </c>
      <c r="K54" s="15">
        <f ca="1">SUMIF(Datos!$AU$6:$AV$73,A54,Datos!$AV$6:$AV$73)</f>
        <v>0</v>
      </c>
      <c r="L54" s="15">
        <f ca="1">SUMIF(Datos!$BA$6:$BB$73,A54,Datos!$BB$6:$BB$73)</f>
        <v>0</v>
      </c>
      <c r="M54" s="15">
        <f ca="1">SUMIF(Datos!$BG$6:$BH$73,A54,Datos!$BH$6:$BH$73)</f>
        <v>0</v>
      </c>
      <c r="N54" s="15">
        <f ca="1">SUMIF(Datos!$BM$6:$BN$73,A54,Datos!$BN$6:$BN$73)</f>
        <v>0</v>
      </c>
      <c r="O54" s="28"/>
      <c r="Q54" s="25"/>
      <c r="S54" s="29"/>
    </row>
    <row r="55" spans="1:19" ht="15.75" customHeight="1" x14ac:dyDescent="0.25">
      <c r="A55" s="7" t="str">
        <f t="shared" si="3"/>
        <v>2.6.7</v>
      </c>
      <c r="B55" s="27" t="s">
        <v>50</v>
      </c>
      <c r="C55" s="19"/>
      <c r="D55" s="15">
        <f>SUMIF(Datos!$E$6:$E$66,A55,Datos!$F$6:$F$67)</f>
        <v>0</v>
      </c>
      <c r="E55" s="15">
        <f ca="1">SUMIF(Datos!$K$6:$L$66,A55,Datos!$L$6:$L$67)</f>
        <v>0</v>
      </c>
      <c r="F55" s="15">
        <f ca="1">SUMIF(Datos!$Q$6:$R$66,A55,Datos!$R$6:$R$67)</f>
        <v>0</v>
      </c>
      <c r="G55" s="15">
        <f ca="1">SUMIF(Datos!$W$6:$X$66,A55,Datos!$X$6:$X$67)</f>
        <v>0</v>
      </c>
      <c r="H55" s="15">
        <f ca="1">SUMIF(Datos!$AC$6:$AD$66,A55,Datos!$AD$6:$AD$67)</f>
        <v>0</v>
      </c>
      <c r="I55" s="15">
        <f ca="1">SUMIF(Datos!$AI$6:$AJ$66,A55,Datos!$AJ$6:$AJ$67)</f>
        <v>0</v>
      </c>
      <c r="J55" s="15">
        <f ca="1">SUMIF(Datos!$AO$6:$AP$65,A55,Datos!$AP$6:$AP$66)</f>
        <v>0</v>
      </c>
      <c r="K55" s="15">
        <f ca="1">SUMIF(Datos!$AU$6:$AV$73,A55,Datos!$AV$6:$AV$73)</f>
        <v>0</v>
      </c>
      <c r="L55" s="15">
        <f ca="1">SUMIF(Datos!$BA$6:$BB$73,A55,Datos!$BB$6:$BB$73)</f>
        <v>0</v>
      </c>
      <c r="M55" s="15">
        <f ca="1">SUMIF(Datos!$BG$6:$BH$73,A55,Datos!$BH$6:$BH$73)</f>
        <v>0</v>
      </c>
      <c r="N55" s="15">
        <f ca="1">SUMIF(Datos!$BM$6:$BN$73,A55,Datos!$BN$6:$BN$73)</f>
        <v>0</v>
      </c>
      <c r="O55" s="28"/>
      <c r="Q55" s="26"/>
    </row>
    <row r="56" spans="1:19" ht="15.75" customHeight="1" x14ac:dyDescent="0.25">
      <c r="A56" s="7" t="str">
        <f t="shared" si="3"/>
        <v>2.6.8</v>
      </c>
      <c r="B56" s="27" t="s">
        <v>51</v>
      </c>
      <c r="C56" s="19"/>
      <c r="D56" s="15">
        <f>SUMIF(Datos!$E$6:$E$66,A56,Datos!$F$6:$F$67)</f>
        <v>0</v>
      </c>
      <c r="E56" s="15">
        <f ca="1">SUMIF(Datos!$K$6:$L$66,A56,Datos!$L$6:$L$67)</f>
        <v>0</v>
      </c>
      <c r="F56" s="15">
        <f ca="1">SUMIF(Datos!$Q$6:$R$66,A56,Datos!$R$6:$R$67)</f>
        <v>0</v>
      </c>
      <c r="G56" s="15">
        <f ca="1">SUMIF(Datos!$W$6:$X$66,A56,Datos!$X$6:$X$67)</f>
        <v>0</v>
      </c>
      <c r="H56" s="15">
        <f ca="1">SUMIF(Datos!$AC$6:$AD$66,A56,Datos!$AD$6:$AD$67)</f>
        <v>0</v>
      </c>
      <c r="I56" s="15">
        <f ca="1">SUMIF(Datos!$AI$6:$AJ$66,A56,Datos!$AJ$6:$AJ$67)</f>
        <v>0</v>
      </c>
      <c r="J56" s="15">
        <f ca="1">SUMIF(Datos!$AO$6:$AP$65,A56,Datos!$AP$6:$AP$66)</f>
        <v>0</v>
      </c>
      <c r="K56" s="15">
        <f ca="1">SUMIF(Datos!$AU$6:$AV$73,A56,Datos!$AV$6:$AV$73)</f>
        <v>0</v>
      </c>
      <c r="L56" s="15">
        <f ca="1">SUMIF(Datos!$BA$6:$BB$73,A56,Datos!$BB$6:$BB$73)</f>
        <v>0</v>
      </c>
      <c r="M56" s="15">
        <f ca="1">SUMIF(Datos!$BG$6:$BH$73,A56,Datos!$BH$6:$BH$73)</f>
        <v>0</v>
      </c>
      <c r="N56" s="15">
        <f ca="1">SUMIF(Datos!$BM$6:$BN$73,A56,Datos!$BN$6:$BN$73)</f>
        <v>0</v>
      </c>
      <c r="O56" s="52"/>
      <c r="Q56" s="26"/>
    </row>
    <row r="57" spans="1:19" ht="17.25" customHeight="1" x14ac:dyDescent="0.25">
      <c r="A57" s="7" t="str">
        <f t="shared" si="3"/>
        <v>2.6.9</v>
      </c>
      <c r="B57" s="27" t="s">
        <v>44</v>
      </c>
      <c r="C57" s="19"/>
      <c r="D57" s="15">
        <f>SUMIF(Datos!$E$6:$E$66,A57,Datos!$F$6:$F$67)</f>
        <v>0</v>
      </c>
      <c r="E57" s="15">
        <f ca="1">SUMIF(Datos!$K$6:$L$66,A57,Datos!$L$6:$L$67)</f>
        <v>0</v>
      </c>
      <c r="F57" s="15">
        <f ca="1">SUMIF(Datos!$Q$6:$R$66,A57,Datos!$R$6:$R$67)</f>
        <v>0</v>
      </c>
      <c r="G57" s="15">
        <f ca="1">SUMIF(Datos!$W$6:$X$66,A57,Datos!$X$6:$X$67)</f>
        <v>0</v>
      </c>
      <c r="H57" s="15">
        <f ca="1">SUMIF(Datos!$AC$6:$AD$66,A57,Datos!$AD$6:$AD$67)</f>
        <v>0</v>
      </c>
      <c r="I57" s="15">
        <f ca="1">SUMIF(Datos!$AI$6:$AJ$66,A57,Datos!$AJ$6:$AJ$67)</f>
        <v>0</v>
      </c>
      <c r="J57" s="15">
        <f ca="1">SUMIF(Datos!$AO$6:$AP$65,A57,Datos!$AP$6:$AP$66)</f>
        <v>0</v>
      </c>
      <c r="K57" s="15">
        <f ca="1">SUMIF(Datos!$AU$6:$AV$73,A57,Datos!$AV$6:$AV$73)</f>
        <v>0</v>
      </c>
      <c r="L57" s="15">
        <f ca="1">SUMIF(Datos!$BA$6:$BB$73,A57,Datos!$BB$6:$BB$73)</f>
        <v>0</v>
      </c>
      <c r="M57" s="15">
        <f ca="1">SUMIF(Datos!$BG$6:$BH$73,A57,Datos!$BH$6:$BH$73)</f>
        <v>0</v>
      </c>
      <c r="N57" s="15">
        <f ca="1">SUMIF(Datos!$BM$6:$BN$73,A57,Datos!$BN$6:$BN$73)</f>
        <v>0</v>
      </c>
      <c r="O57" s="52"/>
      <c r="Q57" s="25"/>
      <c r="R57" s="11"/>
    </row>
    <row r="58" spans="1:19" s="20" customFormat="1" ht="15.75" customHeight="1" x14ac:dyDescent="0.25">
      <c r="B58" s="30" t="s">
        <v>52</v>
      </c>
      <c r="C58" s="22">
        <f ca="1">SUM(D58:O58)</f>
        <v>2445161.17</v>
      </c>
      <c r="D58" s="22">
        <f t="shared" ref="D58:O58" si="9">SUM(D59:D61)</f>
        <v>0</v>
      </c>
      <c r="E58" s="22">
        <f t="shared" ca="1" si="9"/>
        <v>2445161.17</v>
      </c>
      <c r="F58" s="53">
        <f t="shared" ca="1" si="9"/>
        <v>0</v>
      </c>
      <c r="G58" s="22">
        <f t="shared" ca="1" si="9"/>
        <v>0</v>
      </c>
      <c r="H58" s="22">
        <f t="shared" ca="1" si="9"/>
        <v>0</v>
      </c>
      <c r="I58" s="22">
        <f t="shared" ca="1" si="9"/>
        <v>0</v>
      </c>
      <c r="J58" s="22">
        <f t="shared" ca="1" si="9"/>
        <v>0</v>
      </c>
      <c r="K58" s="22">
        <f t="shared" ca="1" si="9"/>
        <v>0</v>
      </c>
      <c r="L58" s="22">
        <f t="shared" ca="1" si="9"/>
        <v>0</v>
      </c>
      <c r="M58" s="22">
        <f t="shared" ca="1" si="9"/>
        <v>0</v>
      </c>
      <c r="N58" s="22">
        <f ca="1">SUM(N59:N61)</f>
        <v>0</v>
      </c>
      <c r="O58" s="53">
        <f t="shared" ca="1" si="9"/>
        <v>0</v>
      </c>
      <c r="Q58" s="25"/>
    </row>
    <row r="59" spans="1:19" ht="16.5" customHeight="1" x14ac:dyDescent="0.25">
      <c r="A59" s="7" t="str">
        <f t="shared" si="3"/>
        <v>2.7.1</v>
      </c>
      <c r="B59" s="27" t="s">
        <v>53</v>
      </c>
      <c r="C59" s="19">
        <f ca="1">SUM(D59:O59)</f>
        <v>0</v>
      </c>
      <c r="D59" s="15">
        <f>SUMIF(Datos!$E$6:$E$66,A59,Datos!$F$6:$F$67)</f>
        <v>0</v>
      </c>
      <c r="E59" s="15">
        <f ca="1">SUMIF(Datos!$K$6:$L$66,A59,Datos!$L$6:$L$67)</f>
        <v>0</v>
      </c>
      <c r="F59" s="15">
        <f ca="1">SUMIF(Datos!$Q$6:$R$66,A59,Datos!$R$6:$R$67)</f>
        <v>0</v>
      </c>
      <c r="G59" s="15">
        <f ca="1">SUMIF(Datos!$W$6:$X$66,A59,Datos!$X$6:$X$67)</f>
        <v>0</v>
      </c>
      <c r="H59" s="15">
        <f ca="1">SUMIF(Datos!$AC$6:$AD$66,A59,Datos!$AD$6:$AD$67)</f>
        <v>0</v>
      </c>
      <c r="I59" s="15">
        <f ca="1">SUMIF(Datos!$AI$6:$AJ$66,A59,Datos!$AJ$6:$AJ$67)</f>
        <v>0</v>
      </c>
      <c r="J59" s="15">
        <f ca="1">SUMIF(Datos!$AO$6:$AP$65,A59,Datos!$AP$6:$AP$66)</f>
        <v>0</v>
      </c>
      <c r="K59" s="15">
        <f ca="1">SUMIF(Datos!$AU$6:$AV$73,A59,Datos!$AV$6:$AV$73)</f>
        <v>0</v>
      </c>
      <c r="L59" s="15">
        <f ca="1">SUMIF(Datos!$BA$6:$BB$73,A59,Datos!$BB$6:$BB$73)</f>
        <v>0</v>
      </c>
      <c r="M59" s="15">
        <f ca="1">SUMIF(Datos!$BG$6:$BH$73,A59,Datos!$BH$6:$BH$73)</f>
        <v>0</v>
      </c>
      <c r="N59" s="15">
        <f ca="1">SUMIF(Datos!$BM$6:$BN$73,A59,Datos!$BN$6:$BN$73)</f>
        <v>0</v>
      </c>
      <c r="O59" s="52"/>
      <c r="Q59" s="25"/>
    </row>
    <row r="60" spans="1:19" ht="18.75" customHeight="1" x14ac:dyDescent="0.25">
      <c r="A60" s="7" t="str">
        <f t="shared" si="3"/>
        <v>2.7.2</v>
      </c>
      <c r="B60" s="27" t="s">
        <v>54</v>
      </c>
      <c r="C60" s="19">
        <f ca="1">SUM(D60:O60)</f>
        <v>2445161.17</v>
      </c>
      <c r="D60" s="15">
        <f>SUMIF(Datos!$E$6:$E$66,A60,Datos!$F$6:$F$67)</f>
        <v>0</v>
      </c>
      <c r="E60" s="15">
        <f ca="1">SUMIF(Datos!$K$6:$L$66,A60,Datos!$L$6:$L$67)</f>
        <v>2445161.17</v>
      </c>
      <c r="F60" s="15">
        <f ca="1">SUMIF(Datos!$Q$6:$R$66,A60,Datos!$R$6:$R$67)</f>
        <v>0</v>
      </c>
      <c r="G60" s="15">
        <f ca="1">SUMIF(Datos!$W$6:$X$66,A60,Datos!$X$6:$X$67)</f>
        <v>0</v>
      </c>
      <c r="H60" s="15">
        <f ca="1">SUMIF(Datos!$AC$6:$AD$66,A60,Datos!$AD$6:$AD$67)</f>
        <v>0</v>
      </c>
      <c r="I60" s="15">
        <f ca="1">SUMIF(Datos!$AI$6:$AJ$66,A60,Datos!$AJ$6:$AJ$67)</f>
        <v>0</v>
      </c>
      <c r="J60" s="15">
        <f ca="1">SUMIF(Datos!$AO$6:$AP$65,A60,Datos!$AP$6:$AP$66)</f>
        <v>0</v>
      </c>
      <c r="K60" s="15">
        <f ca="1">SUMIF(Datos!$AU$6:$AV$73,A60,Datos!$AV$6:$AV$73)</f>
        <v>0</v>
      </c>
      <c r="L60" s="15">
        <f ca="1">SUMIF(Datos!$BA$6:$BB$73,A60,Datos!$BB$6:$BB$73)</f>
        <v>0</v>
      </c>
      <c r="M60" s="15">
        <f ca="1">SUMIF(Datos!$BG$6:$BH$73,A60,Datos!$BH$6:$BH$73)</f>
        <v>0</v>
      </c>
      <c r="N60" s="15">
        <f ca="1">SUMIF(Datos!$BM$6:$BN$73,A60,Datos!$BN$6:$BN$73)</f>
        <v>0</v>
      </c>
      <c r="O60" s="15">
        <f ca="1">SUMIF(Datos!$BS$6:$BT$73,A60,Datos!$BT$6:$BT$73)</f>
        <v>0</v>
      </c>
    </row>
    <row r="61" spans="1:19" ht="16.5" customHeight="1" x14ac:dyDescent="0.25">
      <c r="A61" s="7" t="str">
        <f t="shared" si="3"/>
        <v>2.7.3</v>
      </c>
      <c r="B61" s="27" t="s">
        <v>45</v>
      </c>
      <c r="C61" s="19"/>
      <c r="D61" s="15">
        <f>SUMIF(Datos!$E$6:$E$66,A61,Datos!$F$6:$F$67)</f>
        <v>0</v>
      </c>
      <c r="E61" s="15">
        <f ca="1">SUMIF(Datos!$K$6:$L$66,A61,Datos!$L$6:$L$67)</f>
        <v>0</v>
      </c>
      <c r="F61" s="15">
        <f ca="1">SUMIF(Datos!$Q$6:$R$66,A61,Datos!$R$6:$R$67)</f>
        <v>0</v>
      </c>
      <c r="G61" s="15">
        <f ca="1">SUMIF(Datos!$W$6:$X$66,A61,Datos!$X$6:$X$67)</f>
        <v>0</v>
      </c>
      <c r="H61" s="15">
        <f ca="1">SUMIF(Datos!$AC$6:$AD$66,A61,Datos!$AD$6:$AD$67)</f>
        <v>0</v>
      </c>
      <c r="I61" s="15">
        <f ca="1">SUMIF(Datos!$AI$6:$AJ$66,A61,Datos!$AJ$6:$AJ$67)</f>
        <v>0</v>
      </c>
      <c r="J61" s="15">
        <f ca="1">SUMIF(Datos!$AO$6:$AP$65,A61,Datos!$AP$6:$AP$66)</f>
        <v>0</v>
      </c>
      <c r="K61" s="15">
        <f ca="1">SUMIF(Datos!$AU$6:$AV$73,A61,Datos!$AV$6:$AV$73)</f>
        <v>0</v>
      </c>
      <c r="L61" s="15">
        <f ca="1">SUMIF(Datos!$BA$6:$BB$73,A61,Datos!$BB$6:$BB$73)</f>
        <v>0</v>
      </c>
      <c r="M61" s="15">
        <f ca="1">SUMIF(Datos!$BG$6:$BH$73,A61,Datos!$BH$6:$BH$73)</f>
        <v>0</v>
      </c>
      <c r="N61" s="15">
        <f ca="1">SUMIF(Datos!$BM$6:$BN$73,A61,Datos!$BN$6:$BN$73)</f>
        <v>0</v>
      </c>
      <c r="O61" s="52"/>
      <c r="S61" s="29"/>
    </row>
    <row r="62" spans="1:19" s="20" customFormat="1" ht="19.5" customHeight="1" x14ac:dyDescent="0.25">
      <c r="B62" s="30" t="s">
        <v>46</v>
      </c>
      <c r="C62" s="22">
        <f t="shared" ref="C62:M62" si="10">SUM(C63:C64)</f>
        <v>0</v>
      </c>
      <c r="D62" s="22">
        <f t="shared" si="10"/>
        <v>0</v>
      </c>
      <c r="E62" s="22">
        <f t="shared" ca="1" si="10"/>
        <v>0</v>
      </c>
      <c r="F62" s="22">
        <f t="shared" ca="1" si="10"/>
        <v>0</v>
      </c>
      <c r="G62" s="22">
        <f t="shared" ca="1" si="10"/>
        <v>0</v>
      </c>
      <c r="H62" s="22">
        <f t="shared" ca="1" si="10"/>
        <v>0</v>
      </c>
      <c r="I62" s="22">
        <f t="shared" ca="1" si="10"/>
        <v>0</v>
      </c>
      <c r="J62" s="22">
        <f t="shared" ca="1" si="10"/>
        <v>0</v>
      </c>
      <c r="K62" s="22">
        <f t="shared" ca="1" si="10"/>
        <v>0</v>
      </c>
      <c r="L62" s="22">
        <f t="shared" ca="1" si="10"/>
        <v>0</v>
      </c>
      <c r="M62" s="22">
        <f t="shared" ca="1" si="10"/>
        <v>0</v>
      </c>
      <c r="N62" s="22">
        <f ca="1">SUM(N63:N64)</f>
        <v>0</v>
      </c>
      <c r="O62" s="22">
        <f>SUM(O63:O64)</f>
        <v>0</v>
      </c>
      <c r="Q62" s="7"/>
      <c r="R62" s="7"/>
      <c r="S62" s="31"/>
    </row>
    <row r="63" spans="1:19" ht="18" customHeight="1" x14ac:dyDescent="0.25">
      <c r="A63" s="7" t="str">
        <f t="shared" si="3"/>
        <v>2.8.1</v>
      </c>
      <c r="B63" s="27" t="s">
        <v>55</v>
      </c>
      <c r="C63" s="19"/>
      <c r="D63" s="15">
        <f>SUMIF(Datos!$E$6:$E$66,A63,Datos!$F$6:$F$67)</f>
        <v>0</v>
      </c>
      <c r="E63" s="15">
        <f ca="1">SUMIF(Datos!$K$6:$L$66,A63,Datos!$L$6:$L$67)</f>
        <v>0</v>
      </c>
      <c r="F63" s="15">
        <f ca="1">SUMIF(Datos!$Q$6:$R$66,A63,Datos!$R$6:$R$67)</f>
        <v>0</v>
      </c>
      <c r="G63" s="15">
        <f ca="1">SUMIF(Datos!$W$6:$X$66,A63,Datos!$X$6:$X$67)</f>
        <v>0</v>
      </c>
      <c r="H63" s="15">
        <f ca="1">SUMIF(Datos!$AC$6:$AD$66,A63,Datos!$AD$6:$AD$67)</f>
        <v>0</v>
      </c>
      <c r="I63" s="15">
        <f ca="1">SUMIF(Datos!$AI$6:$AJ$66,A63,Datos!$AJ$6:$AJ$67)</f>
        <v>0</v>
      </c>
      <c r="J63" s="15">
        <f ca="1">SUMIF(Datos!$AO$6:$AP$65,A63,Datos!$AP$6:$AP$66)</f>
        <v>0</v>
      </c>
      <c r="K63" s="15">
        <f ca="1">SUMIF(Datos!$AU$6:$AV$73,A63,Datos!$AV$6:$AV$73)</f>
        <v>0</v>
      </c>
      <c r="L63" s="15">
        <f ca="1">SUMIF(Datos!$BA$6:$BB$73,A63,Datos!$BB$6:$BB$73)</f>
        <v>0</v>
      </c>
      <c r="M63" s="15">
        <f ca="1">SUMIF(Datos!$BG$6:$BH$73,A63,Datos!$BH$6:$BH$73)</f>
        <v>0</v>
      </c>
      <c r="N63" s="15">
        <f ca="1">SUMIF(Datos!$BM$6:$BN$73,A63,Datos!$BN$6:$BN$73)</f>
        <v>0</v>
      </c>
      <c r="O63" s="28"/>
      <c r="S63" s="29"/>
    </row>
    <row r="64" spans="1:19" ht="18.75" customHeight="1" x14ac:dyDescent="0.25">
      <c r="A64" s="7" t="str">
        <f t="shared" si="3"/>
        <v>2.8.2</v>
      </c>
      <c r="B64" s="27" t="s">
        <v>47</v>
      </c>
      <c r="C64" s="19"/>
      <c r="D64" s="15">
        <f>SUMIF(Datos!$E$6:$E$66,A64,Datos!$F$6:$F$67)</f>
        <v>0</v>
      </c>
      <c r="E64" s="15">
        <f ca="1">SUMIF(Datos!$K$6:$L$66,A64,Datos!$L$6:$L$67)</f>
        <v>0</v>
      </c>
      <c r="F64" s="15">
        <f ca="1">SUMIF(Datos!$Q$6:$R$66,A64,Datos!$R$6:$R$67)</f>
        <v>0</v>
      </c>
      <c r="G64" s="15">
        <f ca="1">SUMIF(Datos!$W$6:$X$66,A64,Datos!$X$6:$X$67)</f>
        <v>0</v>
      </c>
      <c r="H64" s="15">
        <f ca="1">SUMIF(Datos!$AC$6:$AD$66,A64,Datos!$AD$6:$AD$67)</f>
        <v>0</v>
      </c>
      <c r="I64" s="15">
        <f ca="1">SUMIF(Datos!$AI$6:$AJ$66,A64,Datos!$AJ$6:$AJ$67)</f>
        <v>0</v>
      </c>
      <c r="J64" s="15">
        <f ca="1">SUMIF(Datos!$AO$6:$AP$65,A64,Datos!$AP$6:$AP$66)</f>
        <v>0</v>
      </c>
      <c r="K64" s="15">
        <f ca="1">SUMIF(Datos!$AU$6:$AV$73,A64,Datos!$AV$6:$AV$73)</f>
        <v>0</v>
      </c>
      <c r="L64" s="15">
        <f ca="1">SUMIF(Datos!$BA$6:$BB$73,A64,Datos!$BB$6:$BB$73)</f>
        <v>0</v>
      </c>
      <c r="M64" s="15">
        <f ca="1">SUMIF(Datos!$BG$6:$BH$73,A64,Datos!$BH$6:$BH$73)</f>
        <v>0</v>
      </c>
      <c r="N64" s="15">
        <f ca="1">SUMIF(Datos!$BM$6:$BN$73,A64,Datos!$BN$6:$BN$73)</f>
        <v>0</v>
      </c>
      <c r="O64" s="28"/>
      <c r="S64" s="29"/>
    </row>
    <row r="65" spans="1:20" ht="19.5" customHeight="1" x14ac:dyDescent="0.25">
      <c r="B65" s="32" t="s">
        <v>23</v>
      </c>
      <c r="C65" s="12">
        <f t="shared" ref="C65:M65" ca="1" si="11">SUM(C66:C68)</f>
        <v>0</v>
      </c>
      <c r="D65" s="12">
        <f t="shared" si="11"/>
        <v>0</v>
      </c>
      <c r="E65" s="12">
        <f t="shared" ca="1" si="11"/>
        <v>0</v>
      </c>
      <c r="F65" s="12">
        <f t="shared" ca="1" si="11"/>
        <v>0</v>
      </c>
      <c r="G65" s="12">
        <f t="shared" ca="1" si="11"/>
        <v>0</v>
      </c>
      <c r="H65" s="12">
        <f t="shared" ca="1" si="11"/>
        <v>0</v>
      </c>
      <c r="I65" s="12">
        <f t="shared" ca="1" si="11"/>
        <v>0</v>
      </c>
      <c r="J65" s="12">
        <f t="shared" ca="1" si="11"/>
        <v>0</v>
      </c>
      <c r="K65" s="12">
        <f t="shared" ca="1" si="11"/>
        <v>0</v>
      </c>
      <c r="L65" s="12">
        <f t="shared" ca="1" si="11"/>
        <v>0</v>
      </c>
      <c r="M65" s="12">
        <f t="shared" ca="1" si="11"/>
        <v>0</v>
      </c>
      <c r="N65" s="12">
        <f ca="1">SUM(N66:N68)</f>
        <v>0</v>
      </c>
      <c r="O65" s="12">
        <f ca="1">SUM(O66:O68)</f>
        <v>0</v>
      </c>
      <c r="S65" s="29"/>
    </row>
    <row r="66" spans="1:20" ht="18.75" customHeight="1" x14ac:dyDescent="0.25">
      <c r="A66" s="7" t="str">
        <f t="shared" si="3"/>
        <v>2.9.1</v>
      </c>
      <c r="B66" s="16" t="s">
        <v>56</v>
      </c>
      <c r="C66" s="14">
        <f ca="1">SUM(D66:O66)</f>
        <v>0</v>
      </c>
      <c r="D66" s="15">
        <f>SUMIF(Datos!$E$6:$E$66,A66,Datos!$F$6:$F$67)</f>
        <v>0</v>
      </c>
      <c r="E66" s="15">
        <f ca="1">SUMIF(Datos!$K$6:$L$66,A66,Datos!$L$6:$L$67)</f>
        <v>0</v>
      </c>
      <c r="F66" s="15">
        <f ca="1">SUMIF(Datos!$Q$6:$R$66,A66,Datos!$R$6:$R$67)</f>
        <v>0</v>
      </c>
      <c r="G66" s="15">
        <f ca="1">SUMIF(Datos!$W$6:$X$66,A66,Datos!$X$6:$X$67)</f>
        <v>0</v>
      </c>
      <c r="H66" s="15">
        <f ca="1">SUMIF(Datos!$AC$6:$AD$66,A66,Datos!$AD$6:$AD$67)</f>
        <v>0</v>
      </c>
      <c r="I66" s="15">
        <f ca="1">SUMIF(Datos!$AI$6:$AJ$66,A66,Datos!$AJ$6:$AJ$67)</f>
        <v>0</v>
      </c>
      <c r="J66" s="15">
        <f ca="1">SUMIF(Datos!$AO$6:$AP$65,A66,Datos!$AP$6:$AP$66)</f>
        <v>0</v>
      </c>
      <c r="K66" s="15">
        <f ca="1">SUMIF(Datos!$AU$6:$AV$73,A66,Datos!$AV$6:$AV$73)</f>
        <v>0</v>
      </c>
      <c r="L66" s="15">
        <f ca="1">SUMIF(Datos!$BA$6:$BB$73,A66,Datos!$BB$6:$BB$73)</f>
        <v>0</v>
      </c>
      <c r="M66" s="15">
        <f ca="1">SUMIF(Datos!$BG$6:$BH$73,A66,Datos!$BH$6:$BH$73)</f>
        <v>0</v>
      </c>
      <c r="N66" s="15">
        <f ca="1">SUMIF(Datos!$BM$6:$BN$73,A66,Datos!$BN$6:$BN$73)</f>
        <v>0</v>
      </c>
      <c r="O66" s="15">
        <f ca="1">SUMIF(Datos!$BS$6:$BT$73,A66,Datos!$BT$6:$BT$73)</f>
        <v>0</v>
      </c>
      <c r="R66" s="26"/>
      <c r="S66" s="29"/>
    </row>
    <row r="67" spans="1:20" ht="19.5" customHeight="1" x14ac:dyDescent="0.25">
      <c r="A67" s="7" t="str">
        <f t="shared" si="3"/>
        <v>2.9.2</v>
      </c>
      <c r="B67" s="16" t="s">
        <v>57</v>
      </c>
      <c r="C67" s="19"/>
      <c r="D67" s="15">
        <f>SUMIF(Datos!$E$6:$E$66,A67,Datos!$F$6:$F$67)</f>
        <v>0</v>
      </c>
      <c r="E67" s="15">
        <f ca="1">SUMIF(Datos!$K$6:$L$66,A67,Datos!$L$6:$L$67)</f>
        <v>0</v>
      </c>
      <c r="F67" s="15">
        <f ca="1">SUMIF(Datos!$Q$6:$R$66,A67,Datos!$R$6:$R$67)</f>
        <v>0</v>
      </c>
      <c r="G67" s="15">
        <f ca="1">SUMIF(Datos!$W$6:$X$66,A67,Datos!$X$6:$X$67)</f>
        <v>0</v>
      </c>
      <c r="H67" s="15">
        <f ca="1">SUMIF(Datos!$AC$6:$AD$66,A67,Datos!$AD$6:$AD$67)</f>
        <v>0</v>
      </c>
      <c r="I67" s="15">
        <f ca="1">SUMIF(Datos!$AI$6:$AJ$66,A67,Datos!$AJ$6:$AJ$67)</f>
        <v>0</v>
      </c>
      <c r="J67" s="15">
        <f ca="1">SUMIF(Datos!$AO$6:$AP$65,A67,Datos!$AP$6:$AP$66)</f>
        <v>0</v>
      </c>
      <c r="K67" s="15">
        <f ca="1">SUMIF(Datos!$AU$6:$AV$73,A67,Datos!$AV$6:$AV$73)</f>
        <v>0</v>
      </c>
      <c r="L67" s="15">
        <f ca="1">SUMIF(Datos!$BA$6:$BB$73,A67,Datos!$BB$6:$BB$73)</f>
        <v>0</v>
      </c>
      <c r="M67" s="15">
        <f ca="1">SUMIF(Datos!$BG$6:$BH$73,A67,Datos!$BH$6:$BH$73)</f>
        <v>0</v>
      </c>
      <c r="N67" s="15">
        <f ca="1">SUMIF(Datos!$BM$6:$BN$73,A67,Datos!$BN$6:$BN$73)</f>
        <v>0</v>
      </c>
      <c r="O67" s="28"/>
      <c r="R67" s="26"/>
      <c r="S67" s="29"/>
    </row>
    <row r="68" spans="1:20" ht="19.5" customHeight="1" x14ac:dyDescent="0.25">
      <c r="A68" s="7" t="str">
        <f t="shared" si="3"/>
        <v>2.9.4</v>
      </c>
      <c r="B68" s="16" t="s">
        <v>48</v>
      </c>
      <c r="C68" s="19"/>
      <c r="D68" s="15">
        <f>SUMIF(Datos!$E$6:$E$66,A68,Datos!$F$6:$F$67)</f>
        <v>0</v>
      </c>
      <c r="E68" s="15">
        <f ca="1">SUMIF(Datos!$K$6:$L$66,A68,Datos!$L$6:$L$67)</f>
        <v>0</v>
      </c>
      <c r="F68" s="15">
        <f ca="1">SUMIF(Datos!$Q$6:$R$66,A68,Datos!$R$6:$R$67)</f>
        <v>0</v>
      </c>
      <c r="G68" s="15">
        <f ca="1">SUMIF(Datos!$W$6:$X$66,A68,Datos!$X$6:$X$67)</f>
        <v>0</v>
      </c>
      <c r="H68" s="15">
        <f ca="1">SUMIF(Datos!$AC$6:$AD$66,A68,Datos!$AD$6:$AD$67)</f>
        <v>0</v>
      </c>
      <c r="I68" s="15">
        <f ca="1">SUMIF(Datos!$AI$6:$AJ$66,A68,Datos!$AJ$6:$AJ$67)</f>
        <v>0</v>
      </c>
      <c r="J68" s="15">
        <f ca="1">SUMIF(Datos!$AO$6:$AP$65,A68,Datos!$AP$6:$AP$66)</f>
        <v>0</v>
      </c>
      <c r="K68" s="15">
        <f ca="1">SUMIF(Datos!$AU$6:$AV$73,A68,Datos!$AV$6:$AV$73)</f>
        <v>0</v>
      </c>
      <c r="L68" s="15">
        <f ca="1">SUMIF(Datos!$BA$6:$BB$73,A68,Datos!$BB$6:$BB$73)</f>
        <v>0</v>
      </c>
      <c r="M68" s="15">
        <f ca="1">SUMIF(Datos!$BG$6:$BH$73,A68,Datos!$BH$6:$BH$73)</f>
        <v>0</v>
      </c>
      <c r="N68" s="15">
        <f ca="1">SUMIF(Datos!$BM$6:$BN$73,A68,Datos!$BN$6:$BN$73)</f>
        <v>0</v>
      </c>
      <c r="O68" s="28"/>
      <c r="S68" s="29"/>
    </row>
    <row r="69" spans="1:20" ht="22.5" customHeight="1" x14ac:dyDescent="0.25">
      <c r="A69" s="7" t="str">
        <f t="shared" si="3"/>
        <v/>
      </c>
      <c r="B69" s="63"/>
      <c r="C69" s="63"/>
      <c r="D69" s="63"/>
      <c r="E69" s="33"/>
      <c r="F69" s="33"/>
      <c r="G69" s="33"/>
      <c r="H69" s="33"/>
      <c r="I69" s="15">
        <f ca="1">SUMIF(Datos!$AI$6:$AJ$66,A69,Datos!$AJ$6:$AJ$67)</f>
        <v>0</v>
      </c>
      <c r="J69" s="15">
        <f ca="1">SUMIF(Datos!$AO$6:$AP$65,A69,Datos!$AP$6:$AP$66)</f>
        <v>0</v>
      </c>
      <c r="K69" s="15">
        <f ca="1">SUMIF(Datos!$AU$6:$AV$73,A69,Datos!$AV$6:$AV$73)</f>
        <v>0</v>
      </c>
      <c r="L69" s="15">
        <f ca="1">SUMIF(Datos!$BA$6:$BB$73,A69,Datos!$BB$6:$BB$73)</f>
        <v>0</v>
      </c>
      <c r="M69" s="15">
        <f ca="1">SUMIF(Datos!$BG$6:$BH$73,A69,Datos!$BH$6:$BH$73)</f>
        <v>0</v>
      </c>
      <c r="N69" s="15">
        <f ca="1">SUMIF(Datos!$BM$6:$BN$73,A69,Datos!$BN$6:$BN$73)</f>
        <v>0</v>
      </c>
      <c r="O69" s="33"/>
      <c r="S69" s="29"/>
    </row>
    <row r="70" spans="1:20" s="29" customFormat="1" ht="22.5" customHeight="1" x14ac:dyDescent="0.25">
      <c r="A70" s="46"/>
      <c r="B70" s="47" t="s">
        <v>24</v>
      </c>
      <c r="C70" s="48">
        <f t="shared" ref="C70:M70" ca="1" si="12">SUM(C6:C66)/2</f>
        <v>194806602.23999995</v>
      </c>
      <c r="D70" s="48">
        <f t="shared" si="12"/>
        <v>5976879.1299999999</v>
      </c>
      <c r="E70" s="48">
        <f t="shared" ca="1" si="12"/>
        <v>24811230.949999999</v>
      </c>
      <c r="F70" s="48">
        <f t="shared" ca="1" si="12"/>
        <v>38449458.57</v>
      </c>
      <c r="G70" s="48">
        <f t="shared" ca="1" si="12"/>
        <v>27060748.719999995</v>
      </c>
      <c r="H70" s="48">
        <f t="shared" ca="1" si="12"/>
        <v>24176473.039999999</v>
      </c>
      <c r="I70" s="48">
        <f t="shared" ca="1" si="12"/>
        <v>24423492.170000006</v>
      </c>
      <c r="J70" s="48">
        <f t="shared" ca="1" si="12"/>
        <v>24209396.330000002</v>
      </c>
      <c r="K70" s="48">
        <f t="shared" ca="1" si="12"/>
        <v>25698923.330000006</v>
      </c>
      <c r="L70" s="48">
        <f t="shared" ca="1" si="12"/>
        <v>0</v>
      </c>
      <c r="M70" s="48">
        <f t="shared" ca="1" si="12"/>
        <v>0</v>
      </c>
      <c r="N70" s="48">
        <f ca="1">SUM(N6:N66)/2</f>
        <v>0</v>
      </c>
      <c r="O70" s="48">
        <f ca="1">SUM(O6:O66)/2</f>
        <v>0</v>
      </c>
      <c r="Q70" s="7"/>
      <c r="R70" s="7"/>
      <c r="T70" s="7"/>
    </row>
    <row r="71" spans="1:20" ht="22.5" customHeight="1" x14ac:dyDescent="0.25">
      <c r="A71" s="7" t="str">
        <f t="shared" si="3"/>
        <v/>
      </c>
      <c r="B71" s="23"/>
      <c r="C71" s="22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S71" s="29"/>
    </row>
    <row r="72" spans="1:20" ht="22.5" customHeight="1" x14ac:dyDescent="0.25">
      <c r="B72" s="23" t="s">
        <v>60</v>
      </c>
      <c r="C72" s="12">
        <f>SUM(D72:O72)</f>
        <v>0</v>
      </c>
      <c r="D72" s="35">
        <f>+D73+D77</f>
        <v>0</v>
      </c>
      <c r="E72" s="35">
        <f>+E73+E77</f>
        <v>0</v>
      </c>
      <c r="F72" s="35">
        <f>+F73+F77</f>
        <v>0</v>
      </c>
      <c r="G72" s="35">
        <f>+G73+G77</f>
        <v>0</v>
      </c>
      <c r="H72" s="35">
        <f t="shared" ref="H72:O72" si="13">+H73+H77</f>
        <v>0</v>
      </c>
      <c r="I72" s="35">
        <f t="shared" si="13"/>
        <v>0</v>
      </c>
      <c r="J72" s="35">
        <f>+J73+J75</f>
        <v>0</v>
      </c>
      <c r="K72" s="35">
        <f>+K73+K75</f>
        <v>0</v>
      </c>
      <c r="L72" s="35">
        <f t="shared" si="13"/>
        <v>0</v>
      </c>
      <c r="M72" s="35">
        <f t="shared" si="13"/>
        <v>0</v>
      </c>
      <c r="N72" s="35">
        <f>+N73+N77</f>
        <v>0</v>
      </c>
      <c r="O72" s="35">
        <f t="shared" si="13"/>
        <v>0</v>
      </c>
      <c r="S72" s="29"/>
    </row>
    <row r="73" spans="1:20" ht="22.5" customHeight="1" x14ac:dyDescent="0.25">
      <c r="B73" s="23" t="s">
        <v>61</v>
      </c>
      <c r="C73" s="12">
        <f>SUM(D73:O73)</f>
        <v>0</v>
      </c>
      <c r="D73" s="35">
        <f>SUM(D74)</f>
        <v>0</v>
      </c>
      <c r="E73" s="35">
        <f>SUM(E74)</f>
        <v>0</v>
      </c>
      <c r="F73" s="35">
        <f>SUM(F74)</f>
        <v>0</v>
      </c>
      <c r="G73" s="35">
        <f>SUM(G74)</f>
        <v>0</v>
      </c>
      <c r="H73" s="35">
        <f>SUM(H74)</f>
        <v>0</v>
      </c>
      <c r="I73" s="35">
        <f t="shared" ref="I73:O73" si="14">SUM(I74)</f>
        <v>0</v>
      </c>
      <c r="J73" s="35">
        <f t="shared" si="14"/>
        <v>0</v>
      </c>
      <c r="K73" s="35">
        <f t="shared" si="14"/>
        <v>0</v>
      </c>
      <c r="L73" s="35">
        <f t="shared" si="14"/>
        <v>0</v>
      </c>
      <c r="M73" s="35">
        <f t="shared" si="14"/>
        <v>0</v>
      </c>
      <c r="N73" s="35">
        <f>SUM(N74)</f>
        <v>0</v>
      </c>
      <c r="O73" s="35">
        <f t="shared" si="14"/>
        <v>0</v>
      </c>
    </row>
    <row r="74" spans="1:20" ht="16.5" customHeight="1" x14ac:dyDescent="0.25">
      <c r="A74" s="7" t="str">
        <f t="shared" si="3"/>
        <v>4.1.1</v>
      </c>
      <c r="B74" s="16" t="s">
        <v>58</v>
      </c>
      <c r="C74" s="14">
        <f>SUM(D74:O74)</f>
        <v>0</v>
      </c>
      <c r="D74" s="28">
        <v>0</v>
      </c>
      <c r="E74" s="28"/>
      <c r="F74" s="28"/>
      <c r="G74" s="28"/>
      <c r="H74" s="28"/>
      <c r="I74" s="15"/>
      <c r="J74" s="15"/>
      <c r="K74" s="28"/>
      <c r="L74" s="28"/>
      <c r="M74" s="28"/>
      <c r="N74" s="28"/>
      <c r="O74" s="28"/>
      <c r="S74" s="29"/>
    </row>
    <row r="75" spans="1:20" ht="18" customHeight="1" x14ac:dyDescent="0.25">
      <c r="A75" s="7" t="str">
        <f t="shared" si="3"/>
        <v>4.1.2</v>
      </c>
      <c r="B75" s="16" t="s">
        <v>59</v>
      </c>
      <c r="C75" s="1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S75" s="29"/>
    </row>
    <row r="76" spans="1:20" ht="22.5" customHeight="1" x14ac:dyDescent="0.25">
      <c r="B76" s="23" t="s">
        <v>64</v>
      </c>
      <c r="C76" s="12">
        <f>SUM(D76:O76)</f>
        <v>0</v>
      </c>
      <c r="D76" s="35">
        <f>SUM(D77)</f>
        <v>0</v>
      </c>
      <c r="E76" s="35">
        <f>SUM(E77)</f>
        <v>0</v>
      </c>
      <c r="F76" s="35">
        <f>SUM(F77)</f>
        <v>0</v>
      </c>
      <c r="G76" s="35">
        <f>SUM(G77)</f>
        <v>0</v>
      </c>
      <c r="H76" s="35">
        <f t="shared" ref="H76:O76" si="15">SUM(H77)</f>
        <v>0</v>
      </c>
      <c r="I76" s="35">
        <f t="shared" si="15"/>
        <v>0</v>
      </c>
      <c r="J76" s="35">
        <f t="shared" si="15"/>
        <v>0</v>
      </c>
      <c r="K76" s="35">
        <f t="shared" si="15"/>
        <v>0</v>
      </c>
      <c r="L76" s="35">
        <f t="shared" si="15"/>
        <v>0</v>
      </c>
      <c r="M76" s="35">
        <f t="shared" si="15"/>
        <v>0</v>
      </c>
      <c r="N76" s="35">
        <f t="shared" si="15"/>
        <v>0</v>
      </c>
      <c r="O76" s="35">
        <f t="shared" si="15"/>
        <v>0</v>
      </c>
      <c r="T76" s="29"/>
    </row>
    <row r="77" spans="1:20" ht="22.5" customHeight="1" x14ac:dyDescent="0.25">
      <c r="A77" s="7" t="str">
        <f t="shared" si="3"/>
        <v>4.2.1</v>
      </c>
      <c r="B77" s="16" t="s">
        <v>65</v>
      </c>
      <c r="C77" s="14">
        <f>SUM(D77:O77)</f>
        <v>0</v>
      </c>
      <c r="D77" s="28"/>
      <c r="E77" s="28"/>
      <c r="F77" s="28"/>
      <c r="G77" s="28"/>
      <c r="H77" s="28"/>
      <c r="I77" s="15"/>
      <c r="J77" s="28"/>
      <c r="K77" s="28"/>
      <c r="L77" s="28"/>
      <c r="M77" s="28"/>
      <c r="N77" s="28"/>
      <c r="O77" s="28"/>
    </row>
    <row r="78" spans="1:20" ht="16.5" customHeight="1" x14ac:dyDescent="0.25">
      <c r="A78" s="7" t="str">
        <f t="shared" si="3"/>
        <v>4.2.2</v>
      </c>
      <c r="B78" s="16" t="s">
        <v>66</v>
      </c>
      <c r="C78" s="1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20" ht="22.5" customHeight="1" x14ac:dyDescent="0.25">
      <c r="B79" s="23" t="s">
        <v>62</v>
      </c>
      <c r="C79" s="19">
        <f t="shared" ref="C79:H79" si="16">SUM(C80)</f>
        <v>0</v>
      </c>
      <c r="D79" s="19">
        <f t="shared" si="16"/>
        <v>0</v>
      </c>
      <c r="E79" s="19">
        <f t="shared" si="16"/>
        <v>0</v>
      </c>
      <c r="F79" s="19">
        <f t="shared" si="16"/>
        <v>0</v>
      </c>
      <c r="G79" s="19">
        <f t="shared" si="16"/>
        <v>0</v>
      </c>
      <c r="H79" s="19">
        <f t="shared" si="16"/>
        <v>0</v>
      </c>
      <c r="I79" s="28"/>
      <c r="J79" s="28"/>
      <c r="K79" s="28"/>
      <c r="L79" s="28"/>
      <c r="M79" s="28"/>
      <c r="N79" s="28"/>
      <c r="O79" s="28"/>
    </row>
    <row r="80" spans="1:20" ht="22.5" customHeight="1" x14ac:dyDescent="0.25">
      <c r="B80" s="16" t="s">
        <v>63</v>
      </c>
      <c r="C80" s="19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20" s="29" customFormat="1" ht="22.5" customHeight="1" x14ac:dyDescent="0.25">
      <c r="A81" s="49"/>
      <c r="B81" s="47" t="s">
        <v>25</v>
      </c>
      <c r="C81" s="48">
        <f>+C76+C73</f>
        <v>0</v>
      </c>
      <c r="D81" s="48">
        <f>+D76+D73</f>
        <v>0</v>
      </c>
      <c r="E81" s="48">
        <f>+E76+E73</f>
        <v>0</v>
      </c>
      <c r="F81" s="48">
        <f>+F76+F73</f>
        <v>0</v>
      </c>
      <c r="G81" s="48">
        <f>+G76+G73</f>
        <v>0</v>
      </c>
      <c r="H81" s="48">
        <f t="shared" ref="H81:O81" si="17">+H76+H73</f>
        <v>0</v>
      </c>
      <c r="I81" s="48">
        <f t="shared" si="17"/>
        <v>0</v>
      </c>
      <c r="J81" s="48">
        <f t="shared" si="17"/>
        <v>0</v>
      </c>
      <c r="K81" s="48">
        <f>K76+K73</f>
        <v>0</v>
      </c>
      <c r="L81" s="48">
        <f t="shared" si="17"/>
        <v>0</v>
      </c>
      <c r="M81" s="48">
        <f t="shared" si="17"/>
        <v>0</v>
      </c>
      <c r="N81" s="48">
        <f t="shared" si="17"/>
        <v>0</v>
      </c>
      <c r="O81" s="48">
        <f t="shared" si="17"/>
        <v>0</v>
      </c>
      <c r="Q81" s="7"/>
      <c r="R81" s="7"/>
      <c r="S81" s="7"/>
      <c r="T81" s="7"/>
    </row>
    <row r="82" spans="1:20" ht="22.5" customHeight="1" x14ac:dyDescent="0.25">
      <c r="B82" s="23"/>
      <c r="C82" s="22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20" s="8" customFormat="1" ht="22.5" customHeight="1" x14ac:dyDescent="0.25">
      <c r="A83" s="49"/>
      <c r="B83" s="50" t="s">
        <v>112</v>
      </c>
      <c r="C83" s="51">
        <f ca="1">+C81+C70</f>
        <v>194806602.23999995</v>
      </c>
      <c r="D83" s="51">
        <f>+D81+D70</f>
        <v>5976879.1299999999</v>
      </c>
      <c r="E83" s="51">
        <f ca="1">+E81+E70</f>
        <v>24811230.949999999</v>
      </c>
      <c r="F83" s="51">
        <f ca="1">+F81+F70</f>
        <v>38449458.57</v>
      </c>
      <c r="G83" s="51">
        <f ca="1">+G81+G70</f>
        <v>27060748.719999995</v>
      </c>
      <c r="H83" s="51">
        <f t="shared" ref="H83:M83" ca="1" si="18">+H81+H70</f>
        <v>24176473.039999999</v>
      </c>
      <c r="I83" s="51">
        <f t="shared" ca="1" si="18"/>
        <v>24423492.170000006</v>
      </c>
      <c r="J83" s="51">
        <f ca="1">+J81+J70</f>
        <v>24209396.330000002</v>
      </c>
      <c r="K83" s="51">
        <f ca="1">K81+K70</f>
        <v>25698923.330000006</v>
      </c>
      <c r="L83" s="51">
        <f t="shared" ca="1" si="18"/>
        <v>0</v>
      </c>
      <c r="M83" s="51">
        <f t="shared" ca="1" si="18"/>
        <v>0</v>
      </c>
      <c r="N83" s="51">
        <f ca="1">+N81+N70</f>
        <v>0</v>
      </c>
      <c r="O83" s="51">
        <f ca="1">+O81+O70</f>
        <v>0</v>
      </c>
      <c r="Q83" s="36"/>
      <c r="R83" s="36"/>
      <c r="S83" s="36"/>
      <c r="T83" s="36"/>
    </row>
    <row r="84" spans="1:20" ht="22.5" customHeight="1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20" ht="22.5" customHeight="1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20" ht="22.5" customHeight="1" x14ac:dyDescent="0.25">
      <c r="B86" s="61">
        <v>0</v>
      </c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</row>
    <row r="87" spans="1:20" ht="22.5" customHeight="1" x14ac:dyDescent="0.25"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T87" s="29"/>
    </row>
    <row r="88" spans="1:20" ht="22.5" customHeight="1" x14ac:dyDescent="0.25"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20" ht="22.5" customHeight="1" x14ac:dyDescent="0.25"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20" ht="22.5" customHeight="1" x14ac:dyDescent="0.25"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20" ht="22.5" customHeight="1" x14ac:dyDescent="0.25">
      <c r="B91" s="59" t="s">
        <v>123</v>
      </c>
      <c r="C91" s="37"/>
      <c r="D91" s="37"/>
      <c r="E91" s="37"/>
      <c r="F91" s="62" t="s">
        <v>124</v>
      </c>
      <c r="G91" s="62"/>
      <c r="H91" s="62"/>
      <c r="I91" s="37"/>
      <c r="J91" s="37"/>
      <c r="K91" s="62" t="s">
        <v>125</v>
      </c>
      <c r="L91" s="62"/>
      <c r="M91" s="62"/>
      <c r="N91" s="37"/>
      <c r="O91" s="37"/>
      <c r="T91" s="29"/>
    </row>
    <row r="92" spans="1:20" s="40" customFormat="1" ht="22.5" customHeight="1" x14ac:dyDescent="0.4">
      <c r="B92" s="41" t="s">
        <v>127</v>
      </c>
      <c r="C92" s="41"/>
      <c r="E92" s="42"/>
      <c r="F92" s="60" t="s">
        <v>109</v>
      </c>
      <c r="G92" s="60"/>
      <c r="H92" s="60"/>
      <c r="K92" s="60" t="s">
        <v>113</v>
      </c>
      <c r="L92" s="60"/>
      <c r="M92" s="60"/>
      <c r="N92" s="42"/>
      <c r="O92" s="42"/>
      <c r="T92" s="43"/>
    </row>
    <row r="93" spans="1:20" s="40" customFormat="1" ht="33" customHeight="1" x14ac:dyDescent="0.4">
      <c r="B93" s="41" t="s">
        <v>126</v>
      </c>
      <c r="C93" s="41"/>
      <c r="E93" s="42"/>
      <c r="F93" s="60" t="s">
        <v>110</v>
      </c>
      <c r="G93" s="60"/>
      <c r="H93" s="60"/>
      <c r="K93" s="60" t="s">
        <v>111</v>
      </c>
      <c r="L93" s="60"/>
      <c r="M93" s="60"/>
      <c r="N93" s="42"/>
      <c r="O93" s="42"/>
      <c r="T93" s="43"/>
    </row>
    <row r="94" spans="1:20" ht="22.5" customHeight="1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</row>
  </sheetData>
  <mergeCells count="12">
    <mergeCell ref="B69:D69"/>
    <mergeCell ref="B1:O1"/>
    <mergeCell ref="B2:O2"/>
    <mergeCell ref="B3:O3"/>
    <mergeCell ref="A4:B4"/>
    <mergeCell ref="F93:H93"/>
    <mergeCell ref="F92:H92"/>
    <mergeCell ref="K92:M92"/>
    <mergeCell ref="K93:M93"/>
    <mergeCell ref="B86:O87"/>
    <mergeCell ref="F91:H91"/>
    <mergeCell ref="K91:M91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DIANA CORREA</cp:lastModifiedBy>
  <cp:lastPrinted>2024-07-10T13:37:28Z</cp:lastPrinted>
  <dcterms:created xsi:type="dcterms:W3CDTF">2019-05-10T17:21:13Z</dcterms:created>
  <dcterms:modified xsi:type="dcterms:W3CDTF">2026-05-18T13:01:37Z</dcterms:modified>
</cp:coreProperties>
</file>