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44" i="1" l="1"/>
  <c r="B43" i="1"/>
  <c r="B42" i="1"/>
  <c r="B45" i="1" s="1"/>
  <c r="B46" i="1" s="1"/>
  <c r="B39" i="1"/>
  <c r="B38" i="1"/>
  <c r="B35" i="1"/>
  <c r="B34" i="1"/>
  <c r="B33" i="1"/>
  <c r="B32" i="1"/>
  <c r="B36" i="1" s="1"/>
  <c r="B26" i="1"/>
  <c r="B25" i="1"/>
  <c r="B24" i="1"/>
  <c r="B22" i="1"/>
  <c r="B21" i="1"/>
  <c r="B20" i="1"/>
  <c r="B19" i="1"/>
  <c r="B18" i="1"/>
  <c r="B27" i="1" s="1"/>
  <c r="B17" i="1"/>
  <c r="B11" i="1"/>
  <c r="B10" i="1"/>
  <c r="B9" i="1"/>
  <c r="B8" i="1"/>
  <c r="B7" i="1"/>
  <c r="B12" i="1" s="1"/>
  <c r="B6" i="1"/>
  <c r="A3" i="1"/>
  <c r="A1" i="1"/>
  <c r="B28" i="1" l="1"/>
  <c r="B48" i="1" s="1"/>
</calcChain>
</file>

<file path=xl/sharedStrings.xml><?xml version="1.0" encoding="utf-8"?>
<sst xmlns="http://schemas.openxmlformats.org/spreadsheetml/2006/main" count="47" uniqueCount="47">
  <si>
    <t>Balance General</t>
  </si>
  <si>
    <t>En RD$</t>
  </si>
  <si>
    <t>Activos</t>
  </si>
  <si>
    <t>Activos Corrientes</t>
  </si>
  <si>
    <t>Disponibilidades</t>
  </si>
  <si>
    <t>Inversiones Financieras A Corto Plazo</t>
  </si>
  <si>
    <t>Existencia De Bienes De Cambios Y Consumo</t>
  </si>
  <si>
    <t>Cuentas Por Cobrar Empleados</t>
  </si>
  <si>
    <t>Pagos Anticipados</t>
  </si>
  <si>
    <t>Total  Activos Corrientes</t>
  </si>
  <si>
    <t>Activos No Corrientes</t>
  </si>
  <si>
    <t>Bienes De Uso</t>
  </si>
  <si>
    <t>Maquinarias, Equipos Y Mobiliarios</t>
  </si>
  <si>
    <t>Maquinarias Y Equipos De Producción</t>
  </si>
  <si>
    <t>Equipo De Transporte Tracción Y Elevación</t>
  </si>
  <si>
    <t>Equipos Y Muebles Para Oficina</t>
  </si>
  <si>
    <t>Equipo De Comunicación Y Señalamiento</t>
  </si>
  <si>
    <t>Equipos De Computación</t>
  </si>
  <si>
    <t>Activos intangibles</t>
  </si>
  <si>
    <t>Inmuebles</t>
  </si>
  <si>
    <t xml:space="preserve">  Terreno</t>
  </si>
  <si>
    <t>Estructura, Edificaciones  E Instalaciones</t>
  </si>
  <si>
    <t>Depósitos En Garantía</t>
  </si>
  <si>
    <t>Total Activos No Corrientes</t>
  </si>
  <si>
    <t>Total Activos</t>
  </si>
  <si>
    <t>Pasivos</t>
  </si>
  <si>
    <t>Pasivos Corrientes</t>
  </si>
  <si>
    <t>Cuentas Por Pagar A Corto Plazo</t>
  </si>
  <si>
    <t>Retenciones Impositivas Por Pagar</t>
  </si>
  <si>
    <t>Deducciones Personales A Pagar</t>
  </si>
  <si>
    <t>Préstamos Interno A Pagar A Corto Plazo</t>
  </si>
  <si>
    <t>Total Pasivos Corrientes</t>
  </si>
  <si>
    <t>Pasivos No Corrientes</t>
  </si>
  <si>
    <t>Préstamos Interno A Pagar A Largo Plazo</t>
  </si>
  <si>
    <t>Total Pasivos No Corrientes</t>
  </si>
  <si>
    <t>Patrimonio Institucional</t>
  </si>
  <si>
    <t>Capital Institucional</t>
  </si>
  <si>
    <t>Resultados De Ejercicios Anteriores</t>
  </si>
  <si>
    <t>Resultado Del Ejercicio</t>
  </si>
  <si>
    <t>Total Patrimonio</t>
  </si>
  <si>
    <t>Total Pasivo Y Patrimonio</t>
  </si>
  <si>
    <t>Licda. Paula Maileny Morillo</t>
  </si>
  <si>
    <t>Enc. Seccion Contabilidad</t>
  </si>
  <si>
    <t xml:space="preserve"> Licda. María Patricia Almonte</t>
  </si>
  <si>
    <t>Directora Adm.-Financiero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</si>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</sst>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0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7"/>
    </xf>
    <xf numFmtId="4" fontId="4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top" wrapText="1" indent="7"/>
    </xf>
    <xf numFmtId="0" fontId="3" fillId="0" borderId="0" xfId="0" applyFont="1" applyAlignment="1">
      <alignment horizontal="left" vertical="top" wrapText="1" indent="21"/>
    </xf>
    <xf numFmtId="4" fontId="7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shrinkToFit="1"/>
    </xf>
    <xf numFmtId="2" fontId="4" fillId="0" borderId="0" xfId="0" applyNumberFormat="1" applyFont="1" applyAlignment="1">
      <alignment horizontal="right" vertical="top" shrinkToFi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Border="1"/>
    <xf numFmtId="4" fontId="8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5%2020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J\1A%20EMPRESAS\CORAMON\ESTADO%20CORAMON%20CG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31 de MAYO de 2026  y  2025</v>
          </cell>
        </row>
        <row r="4">
          <cell r="B4">
            <v>2026</v>
          </cell>
        </row>
      </sheetData>
      <sheetData sheetId="8">
        <row r="71">
          <cell r="C71">
            <v>6890064.9800000004</v>
          </cell>
        </row>
        <row r="87">
          <cell r="C87">
            <v>2081024.1</v>
          </cell>
        </row>
      </sheetData>
      <sheetData sheetId="9"/>
      <sheetData sheetId="10"/>
      <sheetData sheetId="11"/>
      <sheetData sheetId="12">
        <row r="429">
          <cell r="C429">
            <v>0</v>
          </cell>
        </row>
        <row r="446">
          <cell r="C446">
            <v>139610.85</v>
          </cell>
        </row>
        <row r="459">
          <cell r="C459">
            <v>399663227.34979999</v>
          </cell>
        </row>
        <row r="460">
          <cell r="C460">
            <v>0</v>
          </cell>
        </row>
        <row r="461">
          <cell r="C461">
            <v>-5175536.0300000161</v>
          </cell>
        </row>
      </sheetData>
      <sheetData sheetId="13">
        <row r="32">
          <cell r="C32">
            <v>1623675</v>
          </cell>
          <cell r="E32">
            <v>766299222.33999991</v>
          </cell>
          <cell r="F32">
            <v>12717653.859999996</v>
          </cell>
          <cell r="G32">
            <v>424665.05999999994</v>
          </cell>
          <cell r="H32">
            <v>6242426.410000002</v>
          </cell>
          <cell r="I32">
            <v>18334621.670000002</v>
          </cell>
        </row>
      </sheetData>
      <sheetData sheetId="14"/>
      <sheetData sheetId="15">
        <row r="11">
          <cell r="B11">
            <v>395040845.99000001</v>
          </cell>
        </row>
        <row r="12">
          <cell r="B12">
            <v>0</v>
          </cell>
        </row>
        <row r="14">
          <cell r="B14">
            <v>0</v>
          </cell>
        </row>
        <row r="15">
          <cell r="B15">
            <v>12735160.02</v>
          </cell>
        </row>
        <row r="16">
          <cell r="B16">
            <v>217132.89</v>
          </cell>
        </row>
        <row r="17">
          <cell r="B17">
            <v>0</v>
          </cell>
        </row>
        <row r="25">
          <cell r="B25">
            <v>34760</v>
          </cell>
        </row>
        <row r="32">
          <cell r="B32">
            <v>0</v>
          </cell>
        </row>
        <row r="33">
          <cell r="B33">
            <v>10249806.470000001</v>
          </cell>
        </row>
        <row r="34">
          <cell r="B34">
            <v>0</v>
          </cell>
        </row>
        <row r="55">
          <cell r="B55">
            <v>808793054.60000002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1">
          <cell r="B21">
            <v>4809040.8800000008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Notas NF"/>
      <sheetName val="Nota 13"/>
      <sheetName val="BG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3">
          <cell r="B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E7" sqref="E7"/>
    </sheetView>
  </sheetViews>
  <sheetFormatPr baseColWidth="10" defaultRowHeight="18.75" x14ac:dyDescent="0.3"/>
  <cols>
    <col min="1" max="1" width="57.5703125" style="2" customWidth="1"/>
    <col min="2" max="2" width="23" style="2" customWidth="1"/>
    <col min="3" max="3" width="15.85546875" style="2" bestFit="1" customWidth="1"/>
    <col min="4" max="4" width="11.42578125" style="2"/>
    <col min="5" max="5" width="21.28515625" style="2" bestFit="1" customWidth="1"/>
    <col min="6" max="6" width="16.140625" style="2" bestFit="1" customWidth="1"/>
    <col min="7" max="256" width="11.42578125" style="2"/>
    <col min="257" max="257" width="57.5703125" style="2" customWidth="1"/>
    <col min="258" max="258" width="23" style="2" customWidth="1"/>
    <col min="259" max="259" width="15.85546875" style="2" bestFit="1" customWidth="1"/>
    <col min="260" max="260" width="11.42578125" style="2"/>
    <col min="261" max="261" width="21.28515625" style="2" bestFit="1" customWidth="1"/>
    <col min="262" max="262" width="16.140625" style="2" bestFit="1" customWidth="1"/>
    <col min="263" max="512" width="11.42578125" style="2"/>
    <col min="513" max="513" width="57.5703125" style="2" customWidth="1"/>
    <col min="514" max="514" width="23" style="2" customWidth="1"/>
    <col min="515" max="515" width="15.85546875" style="2" bestFit="1" customWidth="1"/>
    <col min="516" max="516" width="11.42578125" style="2"/>
    <col min="517" max="517" width="21.28515625" style="2" bestFit="1" customWidth="1"/>
    <col min="518" max="518" width="16.140625" style="2" bestFit="1" customWidth="1"/>
    <col min="519" max="768" width="11.42578125" style="2"/>
    <col min="769" max="769" width="57.5703125" style="2" customWidth="1"/>
    <col min="770" max="770" width="23" style="2" customWidth="1"/>
    <col min="771" max="771" width="15.85546875" style="2" bestFit="1" customWidth="1"/>
    <col min="772" max="772" width="11.42578125" style="2"/>
    <col min="773" max="773" width="21.28515625" style="2" bestFit="1" customWidth="1"/>
    <col min="774" max="774" width="16.140625" style="2" bestFit="1" customWidth="1"/>
    <col min="775" max="1024" width="11.42578125" style="2"/>
    <col min="1025" max="1025" width="57.5703125" style="2" customWidth="1"/>
    <col min="1026" max="1026" width="23" style="2" customWidth="1"/>
    <col min="1027" max="1027" width="15.85546875" style="2" bestFit="1" customWidth="1"/>
    <col min="1028" max="1028" width="11.42578125" style="2"/>
    <col min="1029" max="1029" width="21.28515625" style="2" bestFit="1" customWidth="1"/>
    <col min="1030" max="1030" width="16.140625" style="2" bestFit="1" customWidth="1"/>
    <col min="1031" max="1280" width="11.42578125" style="2"/>
    <col min="1281" max="1281" width="57.5703125" style="2" customWidth="1"/>
    <col min="1282" max="1282" width="23" style="2" customWidth="1"/>
    <col min="1283" max="1283" width="15.85546875" style="2" bestFit="1" customWidth="1"/>
    <col min="1284" max="1284" width="11.42578125" style="2"/>
    <col min="1285" max="1285" width="21.28515625" style="2" bestFit="1" customWidth="1"/>
    <col min="1286" max="1286" width="16.140625" style="2" bestFit="1" customWidth="1"/>
    <col min="1287" max="1536" width="11.42578125" style="2"/>
    <col min="1537" max="1537" width="57.5703125" style="2" customWidth="1"/>
    <col min="1538" max="1538" width="23" style="2" customWidth="1"/>
    <col min="1539" max="1539" width="15.85546875" style="2" bestFit="1" customWidth="1"/>
    <col min="1540" max="1540" width="11.42578125" style="2"/>
    <col min="1541" max="1541" width="21.28515625" style="2" bestFit="1" customWidth="1"/>
    <col min="1542" max="1542" width="16.140625" style="2" bestFit="1" customWidth="1"/>
    <col min="1543" max="1792" width="11.42578125" style="2"/>
    <col min="1793" max="1793" width="57.5703125" style="2" customWidth="1"/>
    <col min="1794" max="1794" width="23" style="2" customWidth="1"/>
    <col min="1795" max="1795" width="15.85546875" style="2" bestFit="1" customWidth="1"/>
    <col min="1796" max="1796" width="11.42578125" style="2"/>
    <col min="1797" max="1797" width="21.28515625" style="2" bestFit="1" customWidth="1"/>
    <col min="1798" max="1798" width="16.140625" style="2" bestFit="1" customWidth="1"/>
    <col min="1799" max="2048" width="11.42578125" style="2"/>
    <col min="2049" max="2049" width="57.5703125" style="2" customWidth="1"/>
    <col min="2050" max="2050" width="23" style="2" customWidth="1"/>
    <col min="2051" max="2051" width="15.85546875" style="2" bestFit="1" customWidth="1"/>
    <col min="2052" max="2052" width="11.42578125" style="2"/>
    <col min="2053" max="2053" width="21.28515625" style="2" bestFit="1" customWidth="1"/>
    <col min="2054" max="2054" width="16.140625" style="2" bestFit="1" customWidth="1"/>
    <col min="2055" max="2304" width="11.42578125" style="2"/>
    <col min="2305" max="2305" width="57.5703125" style="2" customWidth="1"/>
    <col min="2306" max="2306" width="23" style="2" customWidth="1"/>
    <col min="2307" max="2307" width="15.85546875" style="2" bestFit="1" customWidth="1"/>
    <col min="2308" max="2308" width="11.42578125" style="2"/>
    <col min="2309" max="2309" width="21.28515625" style="2" bestFit="1" customWidth="1"/>
    <col min="2310" max="2310" width="16.140625" style="2" bestFit="1" customWidth="1"/>
    <col min="2311" max="2560" width="11.42578125" style="2"/>
    <col min="2561" max="2561" width="57.5703125" style="2" customWidth="1"/>
    <col min="2562" max="2562" width="23" style="2" customWidth="1"/>
    <col min="2563" max="2563" width="15.85546875" style="2" bestFit="1" customWidth="1"/>
    <col min="2564" max="2564" width="11.42578125" style="2"/>
    <col min="2565" max="2565" width="21.28515625" style="2" bestFit="1" customWidth="1"/>
    <col min="2566" max="2566" width="16.140625" style="2" bestFit="1" customWidth="1"/>
    <col min="2567" max="2816" width="11.42578125" style="2"/>
    <col min="2817" max="2817" width="57.5703125" style="2" customWidth="1"/>
    <col min="2818" max="2818" width="23" style="2" customWidth="1"/>
    <col min="2819" max="2819" width="15.85546875" style="2" bestFit="1" customWidth="1"/>
    <col min="2820" max="2820" width="11.42578125" style="2"/>
    <col min="2821" max="2821" width="21.28515625" style="2" bestFit="1" customWidth="1"/>
    <col min="2822" max="2822" width="16.140625" style="2" bestFit="1" customWidth="1"/>
    <col min="2823" max="3072" width="11.42578125" style="2"/>
    <col min="3073" max="3073" width="57.5703125" style="2" customWidth="1"/>
    <col min="3074" max="3074" width="23" style="2" customWidth="1"/>
    <col min="3075" max="3075" width="15.85546875" style="2" bestFit="1" customWidth="1"/>
    <col min="3076" max="3076" width="11.42578125" style="2"/>
    <col min="3077" max="3077" width="21.28515625" style="2" bestFit="1" customWidth="1"/>
    <col min="3078" max="3078" width="16.140625" style="2" bestFit="1" customWidth="1"/>
    <col min="3079" max="3328" width="11.42578125" style="2"/>
    <col min="3329" max="3329" width="57.5703125" style="2" customWidth="1"/>
    <col min="3330" max="3330" width="23" style="2" customWidth="1"/>
    <col min="3331" max="3331" width="15.85546875" style="2" bestFit="1" customWidth="1"/>
    <col min="3332" max="3332" width="11.42578125" style="2"/>
    <col min="3333" max="3333" width="21.28515625" style="2" bestFit="1" customWidth="1"/>
    <col min="3334" max="3334" width="16.140625" style="2" bestFit="1" customWidth="1"/>
    <col min="3335" max="3584" width="11.42578125" style="2"/>
    <col min="3585" max="3585" width="57.5703125" style="2" customWidth="1"/>
    <col min="3586" max="3586" width="23" style="2" customWidth="1"/>
    <col min="3587" max="3587" width="15.85546875" style="2" bestFit="1" customWidth="1"/>
    <col min="3588" max="3588" width="11.42578125" style="2"/>
    <col min="3589" max="3589" width="21.28515625" style="2" bestFit="1" customWidth="1"/>
    <col min="3590" max="3590" width="16.140625" style="2" bestFit="1" customWidth="1"/>
    <col min="3591" max="3840" width="11.42578125" style="2"/>
    <col min="3841" max="3841" width="57.5703125" style="2" customWidth="1"/>
    <col min="3842" max="3842" width="23" style="2" customWidth="1"/>
    <col min="3843" max="3843" width="15.85546875" style="2" bestFit="1" customWidth="1"/>
    <col min="3844" max="3844" width="11.42578125" style="2"/>
    <col min="3845" max="3845" width="21.28515625" style="2" bestFit="1" customWidth="1"/>
    <col min="3846" max="3846" width="16.140625" style="2" bestFit="1" customWidth="1"/>
    <col min="3847" max="4096" width="11.42578125" style="2"/>
    <col min="4097" max="4097" width="57.5703125" style="2" customWidth="1"/>
    <col min="4098" max="4098" width="23" style="2" customWidth="1"/>
    <col min="4099" max="4099" width="15.85546875" style="2" bestFit="1" customWidth="1"/>
    <col min="4100" max="4100" width="11.42578125" style="2"/>
    <col min="4101" max="4101" width="21.28515625" style="2" bestFit="1" customWidth="1"/>
    <col min="4102" max="4102" width="16.140625" style="2" bestFit="1" customWidth="1"/>
    <col min="4103" max="4352" width="11.42578125" style="2"/>
    <col min="4353" max="4353" width="57.5703125" style="2" customWidth="1"/>
    <col min="4354" max="4354" width="23" style="2" customWidth="1"/>
    <col min="4355" max="4355" width="15.85546875" style="2" bestFit="1" customWidth="1"/>
    <col min="4356" max="4356" width="11.42578125" style="2"/>
    <col min="4357" max="4357" width="21.28515625" style="2" bestFit="1" customWidth="1"/>
    <col min="4358" max="4358" width="16.140625" style="2" bestFit="1" customWidth="1"/>
    <col min="4359" max="4608" width="11.42578125" style="2"/>
    <col min="4609" max="4609" width="57.5703125" style="2" customWidth="1"/>
    <col min="4610" max="4610" width="23" style="2" customWidth="1"/>
    <col min="4611" max="4611" width="15.85546875" style="2" bestFit="1" customWidth="1"/>
    <col min="4612" max="4612" width="11.42578125" style="2"/>
    <col min="4613" max="4613" width="21.28515625" style="2" bestFit="1" customWidth="1"/>
    <col min="4614" max="4614" width="16.140625" style="2" bestFit="1" customWidth="1"/>
    <col min="4615" max="4864" width="11.42578125" style="2"/>
    <col min="4865" max="4865" width="57.5703125" style="2" customWidth="1"/>
    <col min="4866" max="4866" width="23" style="2" customWidth="1"/>
    <col min="4867" max="4867" width="15.85546875" style="2" bestFit="1" customWidth="1"/>
    <col min="4868" max="4868" width="11.42578125" style="2"/>
    <col min="4869" max="4869" width="21.28515625" style="2" bestFit="1" customWidth="1"/>
    <col min="4870" max="4870" width="16.140625" style="2" bestFit="1" customWidth="1"/>
    <col min="4871" max="5120" width="11.42578125" style="2"/>
    <col min="5121" max="5121" width="57.5703125" style="2" customWidth="1"/>
    <col min="5122" max="5122" width="23" style="2" customWidth="1"/>
    <col min="5123" max="5123" width="15.85546875" style="2" bestFit="1" customWidth="1"/>
    <col min="5124" max="5124" width="11.42578125" style="2"/>
    <col min="5125" max="5125" width="21.28515625" style="2" bestFit="1" customWidth="1"/>
    <col min="5126" max="5126" width="16.140625" style="2" bestFit="1" customWidth="1"/>
    <col min="5127" max="5376" width="11.42578125" style="2"/>
    <col min="5377" max="5377" width="57.5703125" style="2" customWidth="1"/>
    <col min="5378" max="5378" width="23" style="2" customWidth="1"/>
    <col min="5379" max="5379" width="15.85546875" style="2" bestFit="1" customWidth="1"/>
    <col min="5380" max="5380" width="11.42578125" style="2"/>
    <col min="5381" max="5381" width="21.28515625" style="2" bestFit="1" customWidth="1"/>
    <col min="5382" max="5382" width="16.140625" style="2" bestFit="1" customWidth="1"/>
    <col min="5383" max="5632" width="11.42578125" style="2"/>
    <col min="5633" max="5633" width="57.5703125" style="2" customWidth="1"/>
    <col min="5634" max="5634" width="23" style="2" customWidth="1"/>
    <col min="5635" max="5635" width="15.85546875" style="2" bestFit="1" customWidth="1"/>
    <col min="5636" max="5636" width="11.42578125" style="2"/>
    <col min="5637" max="5637" width="21.28515625" style="2" bestFit="1" customWidth="1"/>
    <col min="5638" max="5638" width="16.140625" style="2" bestFit="1" customWidth="1"/>
    <col min="5639" max="5888" width="11.42578125" style="2"/>
    <col min="5889" max="5889" width="57.5703125" style="2" customWidth="1"/>
    <col min="5890" max="5890" width="23" style="2" customWidth="1"/>
    <col min="5891" max="5891" width="15.85546875" style="2" bestFit="1" customWidth="1"/>
    <col min="5892" max="5892" width="11.42578125" style="2"/>
    <col min="5893" max="5893" width="21.28515625" style="2" bestFit="1" customWidth="1"/>
    <col min="5894" max="5894" width="16.140625" style="2" bestFit="1" customWidth="1"/>
    <col min="5895" max="6144" width="11.42578125" style="2"/>
    <col min="6145" max="6145" width="57.5703125" style="2" customWidth="1"/>
    <col min="6146" max="6146" width="23" style="2" customWidth="1"/>
    <col min="6147" max="6147" width="15.85546875" style="2" bestFit="1" customWidth="1"/>
    <col min="6148" max="6148" width="11.42578125" style="2"/>
    <col min="6149" max="6149" width="21.28515625" style="2" bestFit="1" customWidth="1"/>
    <col min="6150" max="6150" width="16.140625" style="2" bestFit="1" customWidth="1"/>
    <col min="6151" max="6400" width="11.42578125" style="2"/>
    <col min="6401" max="6401" width="57.5703125" style="2" customWidth="1"/>
    <col min="6402" max="6402" width="23" style="2" customWidth="1"/>
    <col min="6403" max="6403" width="15.85546875" style="2" bestFit="1" customWidth="1"/>
    <col min="6404" max="6404" width="11.42578125" style="2"/>
    <col min="6405" max="6405" width="21.28515625" style="2" bestFit="1" customWidth="1"/>
    <col min="6406" max="6406" width="16.140625" style="2" bestFit="1" customWidth="1"/>
    <col min="6407" max="6656" width="11.42578125" style="2"/>
    <col min="6657" max="6657" width="57.5703125" style="2" customWidth="1"/>
    <col min="6658" max="6658" width="23" style="2" customWidth="1"/>
    <col min="6659" max="6659" width="15.85546875" style="2" bestFit="1" customWidth="1"/>
    <col min="6660" max="6660" width="11.42578125" style="2"/>
    <col min="6661" max="6661" width="21.28515625" style="2" bestFit="1" customWidth="1"/>
    <col min="6662" max="6662" width="16.140625" style="2" bestFit="1" customWidth="1"/>
    <col min="6663" max="6912" width="11.42578125" style="2"/>
    <col min="6913" max="6913" width="57.5703125" style="2" customWidth="1"/>
    <col min="6914" max="6914" width="23" style="2" customWidth="1"/>
    <col min="6915" max="6915" width="15.85546875" style="2" bestFit="1" customWidth="1"/>
    <col min="6916" max="6916" width="11.42578125" style="2"/>
    <col min="6917" max="6917" width="21.28515625" style="2" bestFit="1" customWidth="1"/>
    <col min="6918" max="6918" width="16.140625" style="2" bestFit="1" customWidth="1"/>
    <col min="6919" max="7168" width="11.42578125" style="2"/>
    <col min="7169" max="7169" width="57.5703125" style="2" customWidth="1"/>
    <col min="7170" max="7170" width="23" style="2" customWidth="1"/>
    <col min="7171" max="7171" width="15.85546875" style="2" bestFit="1" customWidth="1"/>
    <col min="7172" max="7172" width="11.42578125" style="2"/>
    <col min="7173" max="7173" width="21.28515625" style="2" bestFit="1" customWidth="1"/>
    <col min="7174" max="7174" width="16.140625" style="2" bestFit="1" customWidth="1"/>
    <col min="7175" max="7424" width="11.42578125" style="2"/>
    <col min="7425" max="7425" width="57.5703125" style="2" customWidth="1"/>
    <col min="7426" max="7426" width="23" style="2" customWidth="1"/>
    <col min="7427" max="7427" width="15.85546875" style="2" bestFit="1" customWidth="1"/>
    <col min="7428" max="7428" width="11.42578125" style="2"/>
    <col min="7429" max="7429" width="21.28515625" style="2" bestFit="1" customWidth="1"/>
    <col min="7430" max="7430" width="16.140625" style="2" bestFit="1" customWidth="1"/>
    <col min="7431" max="7680" width="11.42578125" style="2"/>
    <col min="7681" max="7681" width="57.5703125" style="2" customWidth="1"/>
    <col min="7682" max="7682" width="23" style="2" customWidth="1"/>
    <col min="7683" max="7683" width="15.85546875" style="2" bestFit="1" customWidth="1"/>
    <col min="7684" max="7684" width="11.42578125" style="2"/>
    <col min="7685" max="7685" width="21.28515625" style="2" bestFit="1" customWidth="1"/>
    <col min="7686" max="7686" width="16.140625" style="2" bestFit="1" customWidth="1"/>
    <col min="7687" max="7936" width="11.42578125" style="2"/>
    <col min="7937" max="7937" width="57.5703125" style="2" customWidth="1"/>
    <col min="7938" max="7938" width="23" style="2" customWidth="1"/>
    <col min="7939" max="7939" width="15.85546875" style="2" bestFit="1" customWidth="1"/>
    <col min="7940" max="7940" width="11.42578125" style="2"/>
    <col min="7941" max="7941" width="21.28515625" style="2" bestFit="1" customWidth="1"/>
    <col min="7942" max="7942" width="16.140625" style="2" bestFit="1" customWidth="1"/>
    <col min="7943" max="8192" width="11.42578125" style="2"/>
    <col min="8193" max="8193" width="57.5703125" style="2" customWidth="1"/>
    <col min="8194" max="8194" width="23" style="2" customWidth="1"/>
    <col min="8195" max="8195" width="15.85546875" style="2" bestFit="1" customWidth="1"/>
    <col min="8196" max="8196" width="11.42578125" style="2"/>
    <col min="8197" max="8197" width="21.28515625" style="2" bestFit="1" customWidth="1"/>
    <col min="8198" max="8198" width="16.140625" style="2" bestFit="1" customWidth="1"/>
    <col min="8199" max="8448" width="11.42578125" style="2"/>
    <col min="8449" max="8449" width="57.5703125" style="2" customWidth="1"/>
    <col min="8450" max="8450" width="23" style="2" customWidth="1"/>
    <col min="8451" max="8451" width="15.85546875" style="2" bestFit="1" customWidth="1"/>
    <col min="8452" max="8452" width="11.42578125" style="2"/>
    <col min="8453" max="8453" width="21.28515625" style="2" bestFit="1" customWidth="1"/>
    <col min="8454" max="8454" width="16.140625" style="2" bestFit="1" customWidth="1"/>
    <col min="8455" max="8704" width="11.42578125" style="2"/>
    <col min="8705" max="8705" width="57.5703125" style="2" customWidth="1"/>
    <col min="8706" max="8706" width="23" style="2" customWidth="1"/>
    <col min="8707" max="8707" width="15.85546875" style="2" bestFit="1" customWidth="1"/>
    <col min="8708" max="8708" width="11.42578125" style="2"/>
    <col min="8709" max="8709" width="21.28515625" style="2" bestFit="1" customWidth="1"/>
    <col min="8710" max="8710" width="16.140625" style="2" bestFit="1" customWidth="1"/>
    <col min="8711" max="8960" width="11.42578125" style="2"/>
    <col min="8961" max="8961" width="57.5703125" style="2" customWidth="1"/>
    <col min="8962" max="8962" width="23" style="2" customWidth="1"/>
    <col min="8963" max="8963" width="15.85546875" style="2" bestFit="1" customWidth="1"/>
    <col min="8964" max="8964" width="11.42578125" style="2"/>
    <col min="8965" max="8965" width="21.28515625" style="2" bestFit="1" customWidth="1"/>
    <col min="8966" max="8966" width="16.140625" style="2" bestFit="1" customWidth="1"/>
    <col min="8967" max="9216" width="11.42578125" style="2"/>
    <col min="9217" max="9217" width="57.5703125" style="2" customWidth="1"/>
    <col min="9218" max="9218" width="23" style="2" customWidth="1"/>
    <col min="9219" max="9219" width="15.85546875" style="2" bestFit="1" customWidth="1"/>
    <col min="9220" max="9220" width="11.42578125" style="2"/>
    <col min="9221" max="9221" width="21.28515625" style="2" bestFit="1" customWidth="1"/>
    <col min="9222" max="9222" width="16.140625" style="2" bestFit="1" customWidth="1"/>
    <col min="9223" max="9472" width="11.42578125" style="2"/>
    <col min="9473" max="9473" width="57.5703125" style="2" customWidth="1"/>
    <col min="9474" max="9474" width="23" style="2" customWidth="1"/>
    <col min="9475" max="9475" width="15.85546875" style="2" bestFit="1" customWidth="1"/>
    <col min="9476" max="9476" width="11.42578125" style="2"/>
    <col min="9477" max="9477" width="21.28515625" style="2" bestFit="1" customWidth="1"/>
    <col min="9478" max="9478" width="16.140625" style="2" bestFit="1" customWidth="1"/>
    <col min="9479" max="9728" width="11.42578125" style="2"/>
    <col min="9729" max="9729" width="57.5703125" style="2" customWidth="1"/>
    <col min="9730" max="9730" width="23" style="2" customWidth="1"/>
    <col min="9731" max="9731" width="15.85546875" style="2" bestFit="1" customWidth="1"/>
    <col min="9732" max="9732" width="11.42578125" style="2"/>
    <col min="9733" max="9733" width="21.28515625" style="2" bestFit="1" customWidth="1"/>
    <col min="9734" max="9734" width="16.140625" style="2" bestFit="1" customWidth="1"/>
    <col min="9735" max="9984" width="11.42578125" style="2"/>
    <col min="9985" max="9985" width="57.5703125" style="2" customWidth="1"/>
    <col min="9986" max="9986" width="23" style="2" customWidth="1"/>
    <col min="9987" max="9987" width="15.85546875" style="2" bestFit="1" customWidth="1"/>
    <col min="9988" max="9988" width="11.42578125" style="2"/>
    <col min="9989" max="9989" width="21.28515625" style="2" bestFit="1" customWidth="1"/>
    <col min="9990" max="9990" width="16.140625" style="2" bestFit="1" customWidth="1"/>
    <col min="9991" max="10240" width="11.42578125" style="2"/>
    <col min="10241" max="10241" width="57.5703125" style="2" customWidth="1"/>
    <col min="10242" max="10242" width="23" style="2" customWidth="1"/>
    <col min="10243" max="10243" width="15.85546875" style="2" bestFit="1" customWidth="1"/>
    <col min="10244" max="10244" width="11.42578125" style="2"/>
    <col min="10245" max="10245" width="21.28515625" style="2" bestFit="1" customWidth="1"/>
    <col min="10246" max="10246" width="16.140625" style="2" bestFit="1" customWidth="1"/>
    <col min="10247" max="10496" width="11.42578125" style="2"/>
    <col min="10497" max="10497" width="57.5703125" style="2" customWidth="1"/>
    <col min="10498" max="10498" width="23" style="2" customWidth="1"/>
    <col min="10499" max="10499" width="15.85546875" style="2" bestFit="1" customWidth="1"/>
    <col min="10500" max="10500" width="11.42578125" style="2"/>
    <col min="10501" max="10501" width="21.28515625" style="2" bestFit="1" customWidth="1"/>
    <col min="10502" max="10502" width="16.140625" style="2" bestFit="1" customWidth="1"/>
    <col min="10503" max="10752" width="11.42578125" style="2"/>
    <col min="10753" max="10753" width="57.5703125" style="2" customWidth="1"/>
    <col min="10754" max="10754" width="23" style="2" customWidth="1"/>
    <col min="10755" max="10755" width="15.85546875" style="2" bestFit="1" customWidth="1"/>
    <col min="10756" max="10756" width="11.42578125" style="2"/>
    <col min="10757" max="10757" width="21.28515625" style="2" bestFit="1" customWidth="1"/>
    <col min="10758" max="10758" width="16.140625" style="2" bestFit="1" customWidth="1"/>
    <col min="10759" max="11008" width="11.42578125" style="2"/>
    <col min="11009" max="11009" width="57.5703125" style="2" customWidth="1"/>
    <col min="11010" max="11010" width="23" style="2" customWidth="1"/>
    <col min="11011" max="11011" width="15.85546875" style="2" bestFit="1" customWidth="1"/>
    <col min="11012" max="11012" width="11.42578125" style="2"/>
    <col min="11013" max="11013" width="21.28515625" style="2" bestFit="1" customWidth="1"/>
    <col min="11014" max="11014" width="16.140625" style="2" bestFit="1" customWidth="1"/>
    <col min="11015" max="11264" width="11.42578125" style="2"/>
    <col min="11265" max="11265" width="57.5703125" style="2" customWidth="1"/>
    <col min="11266" max="11266" width="23" style="2" customWidth="1"/>
    <col min="11267" max="11267" width="15.85546875" style="2" bestFit="1" customWidth="1"/>
    <col min="11268" max="11268" width="11.42578125" style="2"/>
    <col min="11269" max="11269" width="21.28515625" style="2" bestFit="1" customWidth="1"/>
    <col min="11270" max="11270" width="16.140625" style="2" bestFit="1" customWidth="1"/>
    <col min="11271" max="11520" width="11.42578125" style="2"/>
    <col min="11521" max="11521" width="57.5703125" style="2" customWidth="1"/>
    <col min="11522" max="11522" width="23" style="2" customWidth="1"/>
    <col min="11523" max="11523" width="15.85546875" style="2" bestFit="1" customWidth="1"/>
    <col min="11524" max="11524" width="11.42578125" style="2"/>
    <col min="11525" max="11525" width="21.28515625" style="2" bestFit="1" customWidth="1"/>
    <col min="11526" max="11526" width="16.140625" style="2" bestFit="1" customWidth="1"/>
    <col min="11527" max="11776" width="11.42578125" style="2"/>
    <col min="11777" max="11777" width="57.5703125" style="2" customWidth="1"/>
    <col min="11778" max="11778" width="23" style="2" customWidth="1"/>
    <col min="11779" max="11779" width="15.85546875" style="2" bestFit="1" customWidth="1"/>
    <col min="11780" max="11780" width="11.42578125" style="2"/>
    <col min="11781" max="11781" width="21.28515625" style="2" bestFit="1" customWidth="1"/>
    <col min="11782" max="11782" width="16.140625" style="2" bestFit="1" customWidth="1"/>
    <col min="11783" max="12032" width="11.42578125" style="2"/>
    <col min="12033" max="12033" width="57.5703125" style="2" customWidth="1"/>
    <col min="12034" max="12034" width="23" style="2" customWidth="1"/>
    <col min="12035" max="12035" width="15.85546875" style="2" bestFit="1" customWidth="1"/>
    <col min="12036" max="12036" width="11.42578125" style="2"/>
    <col min="12037" max="12037" width="21.28515625" style="2" bestFit="1" customWidth="1"/>
    <col min="12038" max="12038" width="16.140625" style="2" bestFit="1" customWidth="1"/>
    <col min="12039" max="12288" width="11.42578125" style="2"/>
    <col min="12289" max="12289" width="57.5703125" style="2" customWidth="1"/>
    <col min="12290" max="12290" width="23" style="2" customWidth="1"/>
    <col min="12291" max="12291" width="15.85546875" style="2" bestFit="1" customWidth="1"/>
    <col min="12292" max="12292" width="11.42578125" style="2"/>
    <col min="12293" max="12293" width="21.28515625" style="2" bestFit="1" customWidth="1"/>
    <col min="12294" max="12294" width="16.140625" style="2" bestFit="1" customWidth="1"/>
    <col min="12295" max="12544" width="11.42578125" style="2"/>
    <col min="12545" max="12545" width="57.5703125" style="2" customWidth="1"/>
    <col min="12546" max="12546" width="23" style="2" customWidth="1"/>
    <col min="12547" max="12547" width="15.85546875" style="2" bestFit="1" customWidth="1"/>
    <col min="12548" max="12548" width="11.42578125" style="2"/>
    <col min="12549" max="12549" width="21.28515625" style="2" bestFit="1" customWidth="1"/>
    <col min="12550" max="12550" width="16.140625" style="2" bestFit="1" customWidth="1"/>
    <col min="12551" max="12800" width="11.42578125" style="2"/>
    <col min="12801" max="12801" width="57.5703125" style="2" customWidth="1"/>
    <col min="12802" max="12802" width="23" style="2" customWidth="1"/>
    <col min="12803" max="12803" width="15.85546875" style="2" bestFit="1" customWidth="1"/>
    <col min="12804" max="12804" width="11.42578125" style="2"/>
    <col min="12805" max="12805" width="21.28515625" style="2" bestFit="1" customWidth="1"/>
    <col min="12806" max="12806" width="16.140625" style="2" bestFit="1" customWidth="1"/>
    <col min="12807" max="13056" width="11.42578125" style="2"/>
    <col min="13057" max="13057" width="57.5703125" style="2" customWidth="1"/>
    <col min="13058" max="13058" width="23" style="2" customWidth="1"/>
    <col min="13059" max="13059" width="15.85546875" style="2" bestFit="1" customWidth="1"/>
    <col min="13060" max="13060" width="11.42578125" style="2"/>
    <col min="13061" max="13061" width="21.28515625" style="2" bestFit="1" customWidth="1"/>
    <col min="13062" max="13062" width="16.140625" style="2" bestFit="1" customWidth="1"/>
    <col min="13063" max="13312" width="11.42578125" style="2"/>
    <col min="13313" max="13313" width="57.5703125" style="2" customWidth="1"/>
    <col min="13314" max="13314" width="23" style="2" customWidth="1"/>
    <col min="13315" max="13315" width="15.85546875" style="2" bestFit="1" customWidth="1"/>
    <col min="13316" max="13316" width="11.42578125" style="2"/>
    <col min="13317" max="13317" width="21.28515625" style="2" bestFit="1" customWidth="1"/>
    <col min="13318" max="13318" width="16.140625" style="2" bestFit="1" customWidth="1"/>
    <col min="13319" max="13568" width="11.42578125" style="2"/>
    <col min="13569" max="13569" width="57.5703125" style="2" customWidth="1"/>
    <col min="13570" max="13570" width="23" style="2" customWidth="1"/>
    <col min="13571" max="13571" width="15.85546875" style="2" bestFit="1" customWidth="1"/>
    <col min="13572" max="13572" width="11.42578125" style="2"/>
    <col min="13573" max="13573" width="21.28515625" style="2" bestFit="1" customWidth="1"/>
    <col min="13574" max="13574" width="16.140625" style="2" bestFit="1" customWidth="1"/>
    <col min="13575" max="13824" width="11.42578125" style="2"/>
    <col min="13825" max="13825" width="57.5703125" style="2" customWidth="1"/>
    <col min="13826" max="13826" width="23" style="2" customWidth="1"/>
    <col min="13827" max="13827" width="15.85546875" style="2" bestFit="1" customWidth="1"/>
    <col min="13828" max="13828" width="11.42578125" style="2"/>
    <col min="13829" max="13829" width="21.28515625" style="2" bestFit="1" customWidth="1"/>
    <col min="13830" max="13830" width="16.140625" style="2" bestFit="1" customWidth="1"/>
    <col min="13831" max="14080" width="11.42578125" style="2"/>
    <col min="14081" max="14081" width="57.5703125" style="2" customWidth="1"/>
    <col min="14082" max="14082" width="23" style="2" customWidth="1"/>
    <col min="14083" max="14083" width="15.85546875" style="2" bestFit="1" customWidth="1"/>
    <col min="14084" max="14084" width="11.42578125" style="2"/>
    <col min="14085" max="14085" width="21.28515625" style="2" bestFit="1" customWidth="1"/>
    <col min="14086" max="14086" width="16.140625" style="2" bestFit="1" customWidth="1"/>
    <col min="14087" max="14336" width="11.42578125" style="2"/>
    <col min="14337" max="14337" width="57.5703125" style="2" customWidth="1"/>
    <col min="14338" max="14338" width="23" style="2" customWidth="1"/>
    <col min="14339" max="14339" width="15.85546875" style="2" bestFit="1" customWidth="1"/>
    <col min="14340" max="14340" width="11.42578125" style="2"/>
    <col min="14341" max="14341" width="21.28515625" style="2" bestFit="1" customWidth="1"/>
    <col min="14342" max="14342" width="16.140625" style="2" bestFit="1" customWidth="1"/>
    <col min="14343" max="14592" width="11.42578125" style="2"/>
    <col min="14593" max="14593" width="57.5703125" style="2" customWidth="1"/>
    <col min="14594" max="14594" width="23" style="2" customWidth="1"/>
    <col min="14595" max="14595" width="15.85546875" style="2" bestFit="1" customWidth="1"/>
    <col min="14596" max="14596" width="11.42578125" style="2"/>
    <col min="14597" max="14597" width="21.28515625" style="2" bestFit="1" customWidth="1"/>
    <col min="14598" max="14598" width="16.140625" style="2" bestFit="1" customWidth="1"/>
    <col min="14599" max="14848" width="11.42578125" style="2"/>
    <col min="14849" max="14849" width="57.5703125" style="2" customWidth="1"/>
    <col min="14850" max="14850" width="23" style="2" customWidth="1"/>
    <col min="14851" max="14851" width="15.85546875" style="2" bestFit="1" customWidth="1"/>
    <col min="14852" max="14852" width="11.42578125" style="2"/>
    <col min="14853" max="14853" width="21.28515625" style="2" bestFit="1" customWidth="1"/>
    <col min="14854" max="14854" width="16.140625" style="2" bestFit="1" customWidth="1"/>
    <col min="14855" max="15104" width="11.42578125" style="2"/>
    <col min="15105" max="15105" width="57.5703125" style="2" customWidth="1"/>
    <col min="15106" max="15106" width="23" style="2" customWidth="1"/>
    <col min="15107" max="15107" width="15.85546875" style="2" bestFit="1" customWidth="1"/>
    <col min="15108" max="15108" width="11.42578125" style="2"/>
    <col min="15109" max="15109" width="21.28515625" style="2" bestFit="1" customWidth="1"/>
    <col min="15110" max="15110" width="16.140625" style="2" bestFit="1" customWidth="1"/>
    <col min="15111" max="15360" width="11.42578125" style="2"/>
    <col min="15361" max="15361" width="57.5703125" style="2" customWidth="1"/>
    <col min="15362" max="15362" width="23" style="2" customWidth="1"/>
    <col min="15363" max="15363" width="15.85546875" style="2" bestFit="1" customWidth="1"/>
    <col min="15364" max="15364" width="11.42578125" style="2"/>
    <col min="15365" max="15365" width="21.28515625" style="2" bestFit="1" customWidth="1"/>
    <col min="15366" max="15366" width="16.140625" style="2" bestFit="1" customWidth="1"/>
    <col min="15367" max="15616" width="11.42578125" style="2"/>
    <col min="15617" max="15617" width="57.5703125" style="2" customWidth="1"/>
    <col min="15618" max="15618" width="23" style="2" customWidth="1"/>
    <col min="15619" max="15619" width="15.85546875" style="2" bestFit="1" customWidth="1"/>
    <col min="15620" max="15620" width="11.42578125" style="2"/>
    <col min="15621" max="15621" width="21.28515625" style="2" bestFit="1" customWidth="1"/>
    <col min="15622" max="15622" width="16.140625" style="2" bestFit="1" customWidth="1"/>
    <col min="15623" max="15872" width="11.42578125" style="2"/>
    <col min="15873" max="15873" width="57.5703125" style="2" customWidth="1"/>
    <col min="15874" max="15874" width="23" style="2" customWidth="1"/>
    <col min="15875" max="15875" width="15.85546875" style="2" bestFit="1" customWidth="1"/>
    <col min="15876" max="15876" width="11.42578125" style="2"/>
    <col min="15877" max="15877" width="21.28515625" style="2" bestFit="1" customWidth="1"/>
    <col min="15878" max="15878" width="16.140625" style="2" bestFit="1" customWidth="1"/>
    <col min="15879" max="16128" width="11.42578125" style="2"/>
    <col min="16129" max="16129" width="57.5703125" style="2" customWidth="1"/>
    <col min="16130" max="16130" width="23" style="2" customWidth="1"/>
    <col min="16131" max="16131" width="15.85546875" style="2" bestFit="1" customWidth="1"/>
    <col min="16132" max="16132" width="11.42578125" style="2"/>
    <col min="16133" max="16133" width="21.28515625" style="2" bestFit="1" customWidth="1"/>
    <col min="16134" max="16134" width="16.140625" style="2" bestFit="1" customWidth="1"/>
    <col min="16135" max="16384" width="11.42578125" style="2"/>
  </cols>
  <sheetData>
    <row r="1" spans="1:2" x14ac:dyDescent="0.3">
      <c r="A1" s="1" t="str">
        <f>[1]BALANZA!B1</f>
        <v>CORPORACION DEL ACUEDUCTO Y ALCANTARILLADO DE MOCA</v>
      </c>
      <c r="B1" s="1"/>
    </row>
    <row r="2" spans="1:2" x14ac:dyDescent="0.3">
      <c r="A2" s="3" t="s">
        <v>0</v>
      </c>
      <c r="B2" s="3"/>
    </row>
    <row r="3" spans="1:2" x14ac:dyDescent="0.3">
      <c r="A3" s="3" t="str">
        <f>MID([1]BALANZA!B2,1,48)</f>
        <v xml:space="preserve">Del Ejercicio terminado el  31 de MAYO de 2026  </v>
      </c>
      <c r="B3" s="3"/>
    </row>
    <row r="4" spans="1:2" x14ac:dyDescent="0.3">
      <c r="A4" s="3" t="s">
        <v>1</v>
      </c>
      <c r="B4" s="3"/>
    </row>
    <row r="5" spans="1:2" x14ac:dyDescent="0.3">
      <c r="A5" s="4" t="s">
        <v>2</v>
      </c>
    </row>
    <row r="6" spans="1:2" x14ac:dyDescent="0.3">
      <c r="A6" s="4" t="s">
        <v>3</v>
      </c>
      <c r="B6" s="5">
        <f>+[1]BALANZA!B4</f>
        <v>2026</v>
      </c>
    </row>
    <row r="7" spans="1:2" x14ac:dyDescent="0.3">
      <c r="A7" s="6" t="s">
        <v>4</v>
      </c>
      <c r="B7" s="7">
        <f>'[1]ES F '!B11</f>
        <v>395040845.99000001</v>
      </c>
    </row>
    <row r="8" spans="1:2" x14ac:dyDescent="0.3">
      <c r="A8" s="6" t="s">
        <v>5</v>
      </c>
      <c r="B8" s="7">
        <f>'[1]ES F '!B12</f>
        <v>0</v>
      </c>
    </row>
    <row r="9" spans="1:2" x14ac:dyDescent="0.3">
      <c r="A9" s="6" t="s">
        <v>6</v>
      </c>
      <c r="B9" s="7">
        <f>'[1]ES F '!B15</f>
        <v>12735160.02</v>
      </c>
    </row>
    <row r="10" spans="1:2" hidden="1" x14ac:dyDescent="0.3">
      <c r="A10" s="6" t="s">
        <v>7</v>
      </c>
      <c r="B10" s="7">
        <f>'[1]ES F '!B14</f>
        <v>0</v>
      </c>
    </row>
    <row r="11" spans="1:2" x14ac:dyDescent="0.3">
      <c r="A11" s="6" t="s">
        <v>8</v>
      </c>
      <c r="B11" s="7">
        <f>'[1]ES F '!B16</f>
        <v>217132.89</v>
      </c>
    </row>
    <row r="12" spans="1:2" x14ac:dyDescent="0.3">
      <c r="A12" s="8" t="s">
        <v>9</v>
      </c>
      <c r="B12" s="9">
        <f>SUM(B7:B11)</f>
        <v>407993138.89999998</v>
      </c>
    </row>
    <row r="13" spans="1:2" x14ac:dyDescent="0.3">
      <c r="A13" s="8"/>
      <c r="B13" s="9"/>
    </row>
    <row r="14" spans="1:2" x14ac:dyDescent="0.3">
      <c r="A14" s="4" t="s">
        <v>10</v>
      </c>
      <c r="B14" s="9"/>
    </row>
    <row r="15" spans="1:2" x14ac:dyDescent="0.3">
      <c r="A15" s="4" t="s">
        <v>11</v>
      </c>
      <c r="B15" s="10"/>
    </row>
    <row r="16" spans="1:2" x14ac:dyDescent="0.3">
      <c r="A16" s="11" t="s">
        <v>12</v>
      </c>
      <c r="B16" s="12"/>
    </row>
    <row r="17" spans="1:6" x14ac:dyDescent="0.3">
      <c r="A17" s="6" t="s">
        <v>13</v>
      </c>
      <c r="B17" s="7">
        <f>+[1]nota12!F32</f>
        <v>12717653.859999996</v>
      </c>
      <c r="F17" s="13"/>
    </row>
    <row r="18" spans="1:6" x14ac:dyDescent="0.3">
      <c r="A18" s="6" t="s">
        <v>14</v>
      </c>
      <c r="B18" s="7">
        <f>+[1]nota12!I32</f>
        <v>18334621.670000002</v>
      </c>
      <c r="F18" s="13"/>
    </row>
    <row r="19" spans="1:6" x14ac:dyDescent="0.3">
      <c r="A19" s="6" t="s">
        <v>15</v>
      </c>
      <c r="B19" s="7">
        <f>+[1]nota12!H32-[1]ELAI!B21</f>
        <v>1433385.5300000012</v>
      </c>
      <c r="F19" s="13"/>
    </row>
    <row r="20" spans="1:6" x14ac:dyDescent="0.3">
      <c r="A20" s="6" t="s">
        <v>16</v>
      </c>
      <c r="B20" s="7">
        <f>+[1]nota12!G32</f>
        <v>424665.05999999994</v>
      </c>
      <c r="F20" s="13"/>
    </row>
    <row r="21" spans="1:6" x14ac:dyDescent="0.3">
      <c r="A21" s="6" t="s">
        <v>17</v>
      </c>
      <c r="B21" s="7">
        <f>+'[1]BALANZA G'!C71-'[1]BALANZA G'!C87</f>
        <v>4809040.8800000008</v>
      </c>
      <c r="F21" s="13"/>
    </row>
    <row r="22" spans="1:6" x14ac:dyDescent="0.3">
      <c r="A22" s="6" t="s">
        <v>18</v>
      </c>
      <c r="B22" s="7">
        <f>+'[1]ES F '!B25</f>
        <v>34760</v>
      </c>
      <c r="F22" s="13"/>
    </row>
    <row r="23" spans="1:6" x14ac:dyDescent="0.3">
      <c r="A23" s="4" t="s">
        <v>19</v>
      </c>
      <c r="B23" s="7"/>
      <c r="F23" s="13"/>
    </row>
    <row r="24" spans="1:6" x14ac:dyDescent="0.3">
      <c r="A24" s="14" t="s">
        <v>20</v>
      </c>
      <c r="B24" s="15">
        <f>[1]nota12!C32</f>
        <v>1623675</v>
      </c>
      <c r="F24" s="13"/>
    </row>
    <row r="25" spans="1:6" x14ac:dyDescent="0.3">
      <c r="A25" s="6" t="s">
        <v>21</v>
      </c>
      <c r="B25" s="7">
        <f>[1]nota12!E32</f>
        <v>766299222.33999991</v>
      </c>
      <c r="C25" s="13"/>
      <c r="F25" s="13"/>
    </row>
    <row r="26" spans="1:6" x14ac:dyDescent="0.3">
      <c r="A26" s="6" t="s">
        <v>22</v>
      </c>
      <c r="B26" s="7">
        <f>'[1]ES F '!B17</f>
        <v>0</v>
      </c>
      <c r="C26" s="13"/>
      <c r="F26" s="13"/>
    </row>
    <row r="27" spans="1:6" x14ac:dyDescent="0.3">
      <c r="A27" s="16" t="s">
        <v>23</v>
      </c>
      <c r="B27" s="9">
        <f>SUM(B17:B26)</f>
        <v>805677024.33999991</v>
      </c>
      <c r="C27" s="13"/>
    </row>
    <row r="28" spans="1:6" x14ac:dyDescent="0.3">
      <c r="A28" s="17" t="s">
        <v>24</v>
      </c>
      <c r="B28" s="18">
        <f>+B27+B12</f>
        <v>1213670163.2399998</v>
      </c>
      <c r="C28" s="13"/>
    </row>
    <row r="29" spans="1:6" x14ac:dyDescent="0.3">
      <c r="A29" s="17"/>
      <c r="B29" s="18"/>
      <c r="C29" s="13"/>
    </row>
    <row r="30" spans="1:6" x14ac:dyDescent="0.3">
      <c r="A30" s="4" t="s">
        <v>25</v>
      </c>
      <c r="B30" s="18"/>
    </row>
    <row r="31" spans="1:6" ht="20.25" customHeight="1" x14ac:dyDescent="0.3">
      <c r="A31" s="4" t="s">
        <v>26</v>
      </c>
      <c r="B31" s="10"/>
    </row>
    <row r="32" spans="1:6" x14ac:dyDescent="0.3">
      <c r="A32" s="6" t="s">
        <v>27</v>
      </c>
      <c r="B32" s="7">
        <f>'[1]ES F '!B33+'[1]ES F '!B32</f>
        <v>10249806.470000001</v>
      </c>
    </row>
    <row r="33" spans="1:6" x14ac:dyDescent="0.3">
      <c r="A33" s="6" t="s">
        <v>28</v>
      </c>
      <c r="B33" s="7">
        <f>+'[1]Notas NF'!C446</f>
        <v>139610.85</v>
      </c>
      <c r="F33" s="13"/>
    </row>
    <row r="34" spans="1:6" ht="15.75" customHeight="1" x14ac:dyDescent="0.3">
      <c r="A34" s="6" t="s">
        <v>29</v>
      </c>
      <c r="B34" s="7">
        <f>'[1]Notas NF'!C429</f>
        <v>0</v>
      </c>
    </row>
    <row r="35" spans="1:6" hidden="1" x14ac:dyDescent="0.3">
      <c r="A35" s="6" t="s">
        <v>30</v>
      </c>
      <c r="B35" s="7">
        <f>'[1]ES F '!B34</f>
        <v>0</v>
      </c>
    </row>
    <row r="36" spans="1:6" ht="17.25" customHeight="1" x14ac:dyDescent="0.3">
      <c r="A36" s="8" t="s">
        <v>31</v>
      </c>
      <c r="B36" s="9">
        <f>SUM(B32:B35)</f>
        <v>10389417.32</v>
      </c>
      <c r="C36" s="13"/>
    </row>
    <row r="37" spans="1:6" hidden="1" x14ac:dyDescent="0.3">
      <c r="A37" s="11" t="s">
        <v>32</v>
      </c>
      <c r="B37" s="9"/>
    </row>
    <row r="38" spans="1:6" hidden="1" x14ac:dyDescent="0.3">
      <c r="A38" s="6" t="s">
        <v>33</v>
      </c>
      <c r="B38" s="19">
        <f>+[2]BG!B53</f>
        <v>0</v>
      </c>
    </row>
    <row r="39" spans="1:6" ht="17.25" hidden="1" customHeight="1" x14ac:dyDescent="0.3">
      <c r="A39" s="16" t="s">
        <v>34</v>
      </c>
      <c r="B39" s="20">
        <f>SUM(B38)</f>
        <v>0</v>
      </c>
    </row>
    <row r="40" spans="1:6" x14ac:dyDescent="0.3">
      <c r="A40" s="16"/>
      <c r="B40" s="20"/>
    </row>
    <row r="41" spans="1:6" x14ac:dyDescent="0.3">
      <c r="A41" s="21" t="s">
        <v>35</v>
      </c>
    </row>
    <row r="42" spans="1:6" x14ac:dyDescent="0.3">
      <c r="A42" s="2" t="s">
        <v>36</v>
      </c>
      <c r="B42" s="13">
        <f>'[1]ES F '!B55</f>
        <v>808793054.60000002</v>
      </c>
    </row>
    <row r="43" spans="1:6" x14ac:dyDescent="0.3">
      <c r="A43" s="2" t="s">
        <v>37</v>
      </c>
      <c r="B43" s="13">
        <f>'[1]Notas NF'!C459+'[1]Notas NF'!C460</f>
        <v>399663227.34979999</v>
      </c>
    </row>
    <row r="44" spans="1:6" x14ac:dyDescent="0.3">
      <c r="A44" s="2" t="s">
        <v>38</v>
      </c>
      <c r="B44" s="13">
        <f>'[1]Notas NF'!C461</f>
        <v>-5175536.0300000161</v>
      </c>
      <c r="E44" s="13"/>
    </row>
    <row r="45" spans="1:6" x14ac:dyDescent="0.3">
      <c r="A45" s="22" t="s">
        <v>39</v>
      </c>
      <c r="B45" s="23">
        <f>SUM(B42:B44)</f>
        <v>1203280745.9198</v>
      </c>
      <c r="E45" s="13"/>
    </row>
    <row r="46" spans="1:6" ht="15" customHeight="1" x14ac:dyDescent="0.3">
      <c r="A46" s="22" t="s">
        <v>40</v>
      </c>
      <c r="B46" s="23">
        <f>+B45+B39+B36</f>
        <v>1213670163.2398</v>
      </c>
    </row>
    <row r="47" spans="1:6" ht="18" customHeight="1" x14ac:dyDescent="0.3">
      <c r="A47" s="22"/>
      <c r="B47" s="23"/>
      <c r="D47" s="24"/>
    </row>
    <row r="48" spans="1:6" ht="2.25" customHeight="1" x14ac:dyDescent="0.3">
      <c r="B48" s="25">
        <f>+B28-B46</f>
        <v>1.9979476928710938E-4</v>
      </c>
    </row>
    <row r="51" spans="1:2" x14ac:dyDescent="0.3">
      <c r="A51" s="3" t="s">
        <v>41</v>
      </c>
      <c r="B51" s="3"/>
    </row>
    <row r="52" spans="1:2" x14ac:dyDescent="0.3">
      <c r="A52" s="3" t="s">
        <v>42</v>
      </c>
      <c r="B52" s="3"/>
    </row>
    <row r="53" spans="1:2" x14ac:dyDescent="0.3">
      <c r="A53" s="26"/>
      <c r="B53" s="26"/>
    </row>
    <row r="54" spans="1:2" x14ac:dyDescent="0.3">
      <c r="A54" s="26"/>
      <c r="B54" s="26"/>
    </row>
    <row r="55" spans="1:2" x14ac:dyDescent="0.3">
      <c r="A55" s="3"/>
      <c r="B55" s="3"/>
    </row>
    <row r="56" spans="1:2" x14ac:dyDescent="0.3">
      <c r="A56" s="3" t="s">
        <v>43</v>
      </c>
      <c r="B56" s="3"/>
    </row>
    <row r="57" spans="1:2" x14ac:dyDescent="0.3">
      <c r="A57" s="3" t="s">
        <v>44</v>
      </c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 t="s">
        <v>45</v>
      </c>
      <c r="B61" s="3"/>
    </row>
    <row r="62" spans="1:2" x14ac:dyDescent="0.3">
      <c r="A62" s="3" t="s">
        <v>46</v>
      </c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</sheetData>
  <mergeCells count="18"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1:B1"/>
    <mergeCell ref="A2:B2"/>
    <mergeCell ref="A3:B3"/>
    <mergeCell ref="A4:B4"/>
    <mergeCell ref="A51:B51"/>
    <mergeCell ref="A52:B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2026-06-12T14:55:57Z</dcterms:created>
  <dcterms:modified xsi:type="dcterms:W3CDTF">2026-06-12T14:56:40Z</dcterms:modified>
</cp:coreProperties>
</file>